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15" windowWidth="19875" windowHeight="7470"/>
  </bookViews>
  <sheets>
    <sheet name="ADMTVA (a) LDF" sheetId="1" r:id="rId1"/>
  </sheets>
  <definedNames>
    <definedName name="_xlnm.Print_Area" localSheetId="0">'ADMTVA (a) LDF'!$B$1:$H$216</definedName>
    <definedName name="_xlnm.Print_Titles" localSheetId="0">'ADMTVA (a) LDF'!$1:$11</definedName>
  </definedNames>
  <calcPr calcId="145621"/>
</workbook>
</file>

<file path=xl/calcChain.xml><?xml version="1.0" encoding="utf-8"?>
<calcChain xmlns="http://schemas.openxmlformats.org/spreadsheetml/2006/main">
  <c r="D214" i="1" l="1"/>
  <c r="D213" i="1"/>
  <c r="D212" i="1"/>
  <c r="D211" i="1"/>
  <c r="D210" i="1"/>
  <c r="D209" i="1"/>
  <c r="D208" i="1"/>
  <c r="D207" i="1"/>
  <c r="D206" i="1"/>
  <c r="D205" i="1"/>
  <c r="D204" i="1"/>
  <c r="D203" i="1"/>
  <c r="H202" i="1"/>
  <c r="G202" i="1"/>
  <c r="F202" i="1"/>
  <c r="E202" i="1"/>
  <c r="C202" i="1"/>
  <c r="D201" i="1"/>
  <c r="D200" i="1" s="1"/>
  <c r="D199" i="1" s="1"/>
  <c r="D198" i="1" s="1"/>
  <c r="C200" i="1"/>
  <c r="C199" i="1" s="1"/>
  <c r="C198" i="1" s="1"/>
  <c r="H200" i="1"/>
  <c r="G200" i="1"/>
  <c r="F200" i="1"/>
  <c r="E200" i="1"/>
  <c r="E199" i="1" s="1"/>
  <c r="E198" i="1" s="1"/>
  <c r="H199" i="1"/>
  <c r="G199" i="1"/>
  <c r="G198" i="1" s="1"/>
  <c r="F199" i="1"/>
  <c r="F198" i="1" s="1"/>
  <c r="H198" i="1"/>
  <c r="D197" i="1"/>
  <c r="D196" i="1"/>
  <c r="G194" i="1"/>
  <c r="G193" i="1" s="1"/>
  <c r="D195" i="1"/>
  <c r="C194" i="1"/>
  <c r="C193" i="1" s="1"/>
  <c r="H194" i="1"/>
  <c r="F194" i="1"/>
  <c r="E193" i="1"/>
  <c r="H193" i="1"/>
  <c r="F193" i="1"/>
  <c r="D192" i="1"/>
  <c r="D191" i="1"/>
  <c r="F189" i="1"/>
  <c r="F150" i="1" s="1"/>
  <c r="D190" i="1"/>
  <c r="H189" i="1"/>
  <c r="G189" i="1"/>
  <c r="C189" i="1"/>
  <c r="D188" i="1"/>
  <c r="D187" i="1"/>
  <c r="D186" i="1"/>
  <c r="D185" i="1"/>
  <c r="D184" i="1"/>
  <c r="H183" i="1"/>
  <c r="G183" i="1"/>
  <c r="F183" i="1"/>
  <c r="C183" i="1"/>
  <c r="D182" i="1"/>
  <c r="D181" i="1" s="1"/>
  <c r="H181" i="1"/>
  <c r="G181" i="1"/>
  <c r="F181" i="1"/>
  <c r="E181" i="1"/>
  <c r="C181" i="1"/>
  <c r="D180" i="1"/>
  <c r="D179" i="1"/>
  <c r="D178" i="1"/>
  <c r="C177" i="1"/>
  <c r="H177" i="1"/>
  <c r="G177" i="1"/>
  <c r="F177" i="1"/>
  <c r="E177" i="1"/>
  <c r="D176" i="1"/>
  <c r="D175" i="1"/>
  <c r="H174" i="1"/>
  <c r="G174" i="1"/>
  <c r="F174" i="1"/>
  <c r="C174" i="1"/>
  <c r="D173" i="1"/>
  <c r="D172" i="1"/>
  <c r="C171" i="1"/>
  <c r="H171" i="1"/>
  <c r="G171" i="1"/>
  <c r="F171" i="1"/>
  <c r="E171" i="1"/>
  <c r="D170" i="1"/>
  <c r="D169" i="1"/>
  <c r="D168" i="1"/>
  <c r="D167" i="1"/>
  <c r="D166" i="1"/>
  <c r="D165" i="1"/>
  <c r="D164" i="1"/>
  <c r="D163" i="1"/>
  <c r="D162" i="1"/>
  <c r="D161" i="1"/>
  <c r="D160" i="1"/>
  <c r="D159" i="1"/>
  <c r="D158" i="1"/>
  <c r="D157" i="1"/>
  <c r="D156" i="1"/>
  <c r="D155" i="1"/>
  <c r="D154" i="1"/>
  <c r="D153" i="1"/>
  <c r="G151" i="1"/>
  <c r="G150" i="1" s="1"/>
  <c r="D152" i="1"/>
  <c r="C151" i="1"/>
  <c r="H151" i="1"/>
  <c r="F151" i="1"/>
  <c r="E151" i="1"/>
  <c r="H150" i="1"/>
  <c r="D149" i="1"/>
  <c r="D148" i="1"/>
  <c r="D147" i="1"/>
  <c r="D146" i="1"/>
  <c r="D145" i="1"/>
  <c r="D144" i="1"/>
  <c r="D143" i="1"/>
  <c r="D142" i="1"/>
  <c r="D141" i="1"/>
  <c r="D140" i="1"/>
  <c r="D139" i="1"/>
  <c r="G137" i="1"/>
  <c r="D138" i="1"/>
  <c r="C137" i="1"/>
  <c r="H137" i="1"/>
  <c r="F137" i="1"/>
  <c r="E137" i="1"/>
  <c r="D136" i="1"/>
  <c r="D135" i="1"/>
  <c r="D134" i="1"/>
  <c r="D133" i="1"/>
  <c r="D132" i="1"/>
  <c r="D131" i="1"/>
  <c r="D130" i="1"/>
  <c r="D129" i="1"/>
  <c r="D128" i="1"/>
  <c r="D127" i="1"/>
  <c r="D126" i="1"/>
  <c r="D125" i="1"/>
  <c r="D124" i="1"/>
  <c r="D123" i="1"/>
  <c r="D122" i="1"/>
  <c r="D121" i="1"/>
  <c r="G119" i="1"/>
  <c r="G118" i="1" s="1"/>
  <c r="G117" i="1" s="1"/>
  <c r="G116" i="1" s="1"/>
  <c r="G115" i="1" s="1"/>
  <c r="G114" i="1" s="1"/>
  <c r="D120" i="1"/>
  <c r="C119" i="1"/>
  <c r="C118" i="1" s="1"/>
  <c r="H119" i="1"/>
  <c r="F119" i="1"/>
  <c r="E119" i="1"/>
  <c r="E118" i="1" s="1"/>
  <c r="H118" i="1"/>
  <c r="F118" i="1"/>
  <c r="F117" i="1" s="1"/>
  <c r="F116" i="1" s="1"/>
  <c r="F115" i="1" s="1"/>
  <c r="F114" i="1" s="1"/>
  <c r="H117" i="1"/>
  <c r="H116" i="1" s="1"/>
  <c r="H115" i="1" s="1"/>
  <c r="H114" i="1" s="1"/>
  <c r="D112" i="1"/>
  <c r="D111" i="1"/>
  <c r="D110" i="1"/>
  <c r="D109" i="1"/>
  <c r="D108" i="1"/>
  <c r="D107" i="1"/>
  <c r="D106" i="1"/>
  <c r="D105" i="1"/>
  <c r="D104" i="1"/>
  <c r="D103" i="1"/>
  <c r="D102" i="1"/>
  <c r="G100" i="1"/>
  <c r="D101" i="1"/>
  <c r="D100" i="1" s="1"/>
  <c r="C100" i="1"/>
  <c r="H100" i="1"/>
  <c r="F100" i="1"/>
  <c r="E100" i="1"/>
  <c r="G98" i="1"/>
  <c r="G97" i="1" s="1"/>
  <c r="G96" i="1" s="1"/>
  <c r="D99" i="1"/>
  <c r="D98" i="1" s="1"/>
  <c r="D97" i="1" s="1"/>
  <c r="D96" i="1" s="1"/>
  <c r="C98" i="1"/>
  <c r="C97" i="1" s="1"/>
  <c r="C96" i="1" s="1"/>
  <c r="H98" i="1"/>
  <c r="F98" i="1"/>
  <c r="E98" i="1"/>
  <c r="E97" i="1" s="1"/>
  <c r="E96" i="1" s="1"/>
  <c r="H97" i="1"/>
  <c r="F97" i="1"/>
  <c r="H96" i="1"/>
  <c r="F96" i="1"/>
  <c r="D94" i="1"/>
  <c r="H92" i="1"/>
  <c r="G92" i="1"/>
  <c r="G91" i="1" s="1"/>
  <c r="F92" i="1"/>
  <c r="E91" i="1"/>
  <c r="C92" i="1"/>
  <c r="H91" i="1"/>
  <c r="F91" i="1"/>
  <c r="C91" i="1"/>
  <c r="D90" i="1"/>
  <c r="G87" i="1"/>
  <c r="D88" i="1"/>
  <c r="H87" i="1"/>
  <c r="F87" i="1"/>
  <c r="C87" i="1"/>
  <c r="D86" i="1"/>
  <c r="D84" i="1"/>
  <c r="G81" i="1"/>
  <c r="D82" i="1"/>
  <c r="H81" i="1"/>
  <c r="F81" i="1"/>
  <c r="C81" i="1"/>
  <c r="G79" i="1"/>
  <c r="G48" i="1" s="1"/>
  <c r="D80" i="1"/>
  <c r="D79" i="1" s="1"/>
  <c r="H79" i="1"/>
  <c r="F79" i="1"/>
  <c r="C79" i="1"/>
  <c r="D78" i="1"/>
  <c r="C75" i="1"/>
  <c r="G75" i="1"/>
  <c r="D76" i="1"/>
  <c r="H75" i="1"/>
  <c r="F75" i="1"/>
  <c r="G72" i="1"/>
  <c r="D74" i="1"/>
  <c r="C72" i="1"/>
  <c r="H72" i="1"/>
  <c r="F72" i="1"/>
  <c r="E72" i="1"/>
  <c r="G69" i="1"/>
  <c r="D70" i="1"/>
  <c r="H69" i="1"/>
  <c r="F69" i="1"/>
  <c r="C69" i="1"/>
  <c r="D68" i="1"/>
  <c r="D66" i="1"/>
  <c r="D64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C49" i="1"/>
  <c r="C48" i="1" s="1"/>
  <c r="H49" i="1"/>
  <c r="G49" i="1"/>
  <c r="F49" i="1"/>
  <c r="E49" i="1"/>
  <c r="H48" i="1"/>
  <c r="F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 s="1"/>
  <c r="C35" i="1"/>
  <c r="H35" i="1"/>
  <c r="G35" i="1"/>
  <c r="F35" i="1"/>
  <c r="E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G17" i="1"/>
  <c r="G16" i="1" s="1"/>
  <c r="G15" i="1" s="1"/>
  <c r="G14" i="1" s="1"/>
  <c r="G13" i="1" s="1"/>
  <c r="G12" i="1" s="1"/>
  <c r="G215" i="1" s="1"/>
  <c r="D18" i="1"/>
  <c r="D17" i="1" s="1"/>
  <c r="D16" i="1" s="1"/>
  <c r="C17" i="1"/>
  <c r="C16" i="1" s="1"/>
  <c r="C15" i="1" s="1"/>
  <c r="C14" i="1" s="1"/>
  <c r="C13" i="1" s="1"/>
  <c r="C12" i="1" s="1"/>
  <c r="H17" i="1"/>
  <c r="F17" i="1"/>
  <c r="E17" i="1"/>
  <c r="E16" i="1" s="1"/>
  <c r="H16" i="1"/>
  <c r="F16" i="1"/>
  <c r="H15" i="1"/>
  <c r="F15" i="1"/>
  <c r="H14" i="1"/>
  <c r="F14" i="1"/>
  <c r="H13" i="1"/>
  <c r="F13" i="1"/>
  <c r="H12" i="1"/>
  <c r="H215" i="1" s="1"/>
  <c r="F12" i="1"/>
  <c r="F215" i="1" s="1"/>
  <c r="D63" i="1" l="1"/>
  <c r="D49" i="1" s="1"/>
  <c r="D67" i="1"/>
  <c r="D71" i="1"/>
  <c r="E75" i="1"/>
  <c r="E79" i="1"/>
  <c r="D83" i="1"/>
  <c r="E87" i="1"/>
  <c r="D95" i="1"/>
  <c r="C150" i="1"/>
  <c r="C117" i="1" s="1"/>
  <c r="C116" i="1" s="1"/>
  <c r="C115" i="1" s="1"/>
  <c r="C114" i="1" s="1"/>
  <c r="C215" i="1" s="1"/>
  <c r="D171" i="1"/>
  <c r="D177" i="1"/>
  <c r="D65" i="1"/>
  <c r="E69" i="1"/>
  <c r="E48" i="1" s="1"/>
  <c r="E15" i="1" s="1"/>
  <c r="E14" i="1" s="1"/>
  <c r="E13" i="1" s="1"/>
  <c r="E12" i="1" s="1"/>
  <c r="D73" i="1"/>
  <c r="D72" i="1" s="1"/>
  <c r="D77" i="1"/>
  <c r="D75" i="1" s="1"/>
  <c r="E81" i="1"/>
  <c r="D85" i="1"/>
  <c r="D89" i="1"/>
  <c r="D87" i="1" s="1"/>
  <c r="D93" i="1"/>
  <c r="D92" i="1" s="1"/>
  <c r="D91" i="1" s="1"/>
  <c r="D137" i="1"/>
  <c r="D119" i="1" s="1"/>
  <c r="D118" i="1" s="1"/>
  <c r="D151" i="1"/>
  <c r="D183" i="1"/>
  <c r="D189" i="1"/>
  <c r="D194" i="1"/>
  <c r="D193" i="1" s="1"/>
  <c r="D69" i="1"/>
  <c r="D81" i="1"/>
  <c r="D174" i="1"/>
  <c r="D202" i="1"/>
  <c r="E183" i="1"/>
  <c r="E189" i="1"/>
  <c r="E174" i="1"/>
  <c r="E150" i="1" s="1"/>
  <c r="E117" i="1" s="1"/>
  <c r="E116" i="1" s="1"/>
  <c r="E115" i="1" s="1"/>
  <c r="E114" i="1" s="1"/>
  <c r="E215" i="1" l="1"/>
  <c r="D117" i="1"/>
  <c r="D116" i="1" s="1"/>
  <c r="D115" i="1" s="1"/>
  <c r="D114" i="1" s="1"/>
  <c r="D48" i="1"/>
  <c r="D15" i="1" s="1"/>
  <c r="D14" i="1" s="1"/>
  <c r="D13" i="1" s="1"/>
  <c r="D12" i="1" s="1"/>
  <c r="D150" i="1"/>
  <c r="D215" i="1" l="1"/>
</calcChain>
</file>

<file path=xl/sharedStrings.xml><?xml version="1.0" encoding="utf-8"?>
<sst xmlns="http://schemas.openxmlformats.org/spreadsheetml/2006/main" count="216" uniqueCount="116">
  <si>
    <t>GOBIERNO DEL ESTADO DE QUINTANA ROO</t>
  </si>
  <si>
    <t>ESTADO ANALÍTICO DEL PRESUPUESTO DE EGRESOS DETALLADO - Ley de Disciplina Financiera</t>
  </si>
  <si>
    <t>Clasificación Administrativa</t>
  </si>
  <si>
    <t>(Pesos)</t>
  </si>
  <si>
    <t>Entidad</t>
  </si>
  <si>
    <t>Aprobado</t>
  </si>
  <si>
    <t>Ampliaciones /Reducciones</t>
  </si>
  <si>
    <t>Modificado</t>
  </si>
  <si>
    <t>Devengado</t>
  </si>
  <si>
    <t>Pagado</t>
  </si>
  <si>
    <t>Subejercicio</t>
  </si>
  <si>
    <t>I. Gasto No Etiquetado</t>
  </si>
  <si>
    <t>Estado de Quintana Roo</t>
  </si>
  <si>
    <t>Sector Público No Financiero del Estado</t>
  </si>
  <si>
    <t>Gobierno General del Estado de Quintana Roo</t>
  </si>
  <si>
    <t>Gobierno del Estado de Quintana Roo</t>
  </si>
  <si>
    <t>Poder Ejecutivo</t>
  </si>
  <si>
    <t>Despacho del Ejecutivo</t>
  </si>
  <si>
    <t>Secretaría de Infraestructura y Transporte</t>
  </si>
  <si>
    <t>Secretaría de Gobierno</t>
  </si>
  <si>
    <t>Consejería Jurídica</t>
  </si>
  <si>
    <t>Secretaría de Finanzas y Planeación</t>
  </si>
  <si>
    <t>Secretaría de Desarrollo Territorial Urbano Sustentable</t>
  </si>
  <si>
    <t>Secretaría de Turismo</t>
  </si>
  <si>
    <t>Secretaría de Educación</t>
  </si>
  <si>
    <t>Secretaría de Desarrollo Económico</t>
  </si>
  <si>
    <t>Oficialía Mayor</t>
  </si>
  <si>
    <t>Secretaría de la Contraloría</t>
  </si>
  <si>
    <t>Secretaría de Salud</t>
  </si>
  <si>
    <t>Secretaría de Desarrollo Agropecuario, Rural y Pesca</t>
  </si>
  <si>
    <t>Secretaría de Seguridad Pública</t>
  </si>
  <si>
    <t>Secretaría de Ecología y Medio Ambiente</t>
  </si>
  <si>
    <t>Secretaría de Desarrollo Social</t>
  </si>
  <si>
    <t>Secretaría del Trabajo y Previsión Social</t>
  </si>
  <si>
    <t>Ramos Generales</t>
  </si>
  <si>
    <t>Bienes Muebles, Inmuebles e Intangibles</t>
  </si>
  <si>
    <t>Inversión Pública del Estado</t>
  </si>
  <si>
    <t>Reserva de Contingencia</t>
  </si>
  <si>
    <t>Provisiones Financieras</t>
  </si>
  <si>
    <t>Poder Legislativo</t>
  </si>
  <si>
    <t>Poder Judicial</t>
  </si>
  <si>
    <t>Instituto Electoral de Quintana Roo</t>
  </si>
  <si>
    <t>Comisión de Derechos Humanos del Estado de Quintana Roo</t>
  </si>
  <si>
    <t>Tribunal Electoral de Quintana Roo</t>
  </si>
  <si>
    <t>Instituto de Acceso a la Información y Protección de Datos Personales de Quintana Roo</t>
  </si>
  <si>
    <t>Fiscalía General del Estado de Quintana Roo</t>
  </si>
  <si>
    <t>Tribunal de Justicia Administrativa del Estado de Quintana Roo</t>
  </si>
  <si>
    <t>Entidades Paraestatales y Fideicomisos No Empresariales y No Financieros</t>
  </si>
  <si>
    <t>Sector Educación</t>
  </si>
  <si>
    <t>Servicios Educativos de Quintana Roo</t>
  </si>
  <si>
    <t>Colegio de Bachilleres del Estado de Quintana Roo</t>
  </si>
  <si>
    <t>Centro de Estudios de Bachillerato Técnico “Eva Sámano de López Mateos”</t>
  </si>
  <si>
    <t>Colegio de Estudios Científicos y Tecnológicos del Estado de Quintana Roo</t>
  </si>
  <si>
    <t>Colegio de Educación Profesional Técnica del Estado de Quintana Roo</t>
  </si>
  <si>
    <t>Instituto de Capacitación para el Trabajo del Estado de Quintana Roo</t>
  </si>
  <si>
    <t>Instituto Estatal para la Educación de Jóvenes y Adultos</t>
  </si>
  <si>
    <t>Instituto Tecnológico Superior de Felipe Carrillo Puerto</t>
  </si>
  <si>
    <t>Universidad Tecnológica de Cancún</t>
  </si>
  <si>
    <t>Universidad Tecnológica de la Riviera Maya</t>
  </si>
  <si>
    <t>Universidad de Quintana Roo</t>
  </si>
  <si>
    <t>Universidad del Caribe</t>
  </si>
  <si>
    <t>Comisión para la Juventud y el Deporte de Quintana Roo</t>
  </si>
  <si>
    <t>Instituto de Infraestructura Física Educativa del Estado de Quintana Roo</t>
  </si>
  <si>
    <t>Consejo Quintanarroense de Ciencia y Tecnología</t>
  </si>
  <si>
    <t>Universidad Intercultural Maya de Quintana Roo</t>
  </si>
  <si>
    <t>Universidad Politécnica de Quintana Roo</t>
  </si>
  <si>
    <t>Universidad Tecnológica de Chetumal</t>
  </si>
  <si>
    <t>Universidad Politécnica de Bacalar</t>
  </si>
  <si>
    <t>Sector Salud</t>
  </si>
  <si>
    <t>Servicios Estatales de Salud</t>
  </si>
  <si>
    <t>Regimen Estatal de Protección Social en Salud de Quintana Roo</t>
  </si>
  <si>
    <t>Sector Gobierno</t>
  </si>
  <si>
    <t>Sistema Quintanarroense de Comunicación Social</t>
  </si>
  <si>
    <t>Comisión Ejecutiva de Atención a Víctimas del Estado de Quintana Roo</t>
  </si>
  <si>
    <t>Sector Económico</t>
  </si>
  <si>
    <t>Fundación de Parques y Museos de Cozumel, Quintana Roo</t>
  </si>
  <si>
    <t>Agencia de Proyectos Estratégicos del Estado de Quintana Roo</t>
  </si>
  <si>
    <t>Consejo de Promoción Turística de Quintana Roo</t>
  </si>
  <si>
    <t>Sector Desarrollo Urbano</t>
  </si>
  <si>
    <t>Comisión de Agua Potable y Alcantarillado</t>
  </si>
  <si>
    <t>Sector Social</t>
  </si>
  <si>
    <t>Sistema para el Desarrollo Integral de la Familia del Estado de Quintana Roo</t>
  </si>
  <si>
    <t>Instituto Quintanarroense de la Mujer</t>
  </si>
  <si>
    <t>Instituto para el Desarrollo del Pueblo Maya y las Comunidades Indígenas del Estado de Quintana Roo</t>
  </si>
  <si>
    <t>Instituto Quintanarroense de la Juventud</t>
  </si>
  <si>
    <t>Instituto de la Cultura y las Artes de Quintana Roo</t>
  </si>
  <si>
    <t>Sector Turismo</t>
  </si>
  <si>
    <t>Fideicomiso de Promoción Turística del Municipio de Othón P. Blanco</t>
  </si>
  <si>
    <t>Fideicomiso de Promoción Turística del Municipio de Solidaridad</t>
  </si>
  <si>
    <t>Fideicomiso de Promoción Turística del Municipio de Benito Juárez</t>
  </si>
  <si>
    <t>Entidades Paraestatales No Financieras con Participación Estatal Mayoritaria</t>
  </si>
  <si>
    <t>Entidades Paraestatales Empresariales No Financieras</t>
  </si>
  <si>
    <t>Administración Portuaria Integral de Quintana Roo, SA de CV</t>
  </si>
  <si>
    <t>VIP Servicios Aéreos Ejecutivos, SA de CV</t>
  </si>
  <si>
    <t>Procesadora de Carnes la Alianza, SA de CV</t>
  </si>
  <si>
    <t>Sector Público Financiero del Estado de Quintana Roo</t>
  </si>
  <si>
    <t>Entidades Paraestatales Financieras No Monetarias con Participación Estatal Mayoritaria</t>
  </si>
  <si>
    <t>Otros Intermediarios Financieros</t>
  </si>
  <si>
    <t>Instituto Para el Desarrollo y Financiamiento del Estado de Quintana Roo</t>
  </si>
  <si>
    <t>Municipios</t>
  </si>
  <si>
    <t>Municipio de Cozumel</t>
  </si>
  <si>
    <t>Municipio de Felipe Carrillo Puerto</t>
  </si>
  <si>
    <t>Municipio de Isla Mujeres</t>
  </si>
  <si>
    <t>Municipio de Othón P. Blanco</t>
  </si>
  <si>
    <t>Municipio de Benito Juarez</t>
  </si>
  <si>
    <t>Municipio de José María Morelos</t>
  </si>
  <si>
    <t>Municipio de Lázaro Cárdenas</t>
  </si>
  <si>
    <t>Municipio de Solidaridad</t>
  </si>
  <si>
    <t>Municipio de Tulum</t>
  </si>
  <si>
    <t>Municipio de Bacalar</t>
  </si>
  <si>
    <t>Municipio de Puerto Morelos</t>
  </si>
  <si>
    <t>Deuda Pública</t>
  </si>
  <si>
    <t>II. Gasto Etiquetado</t>
  </si>
  <si>
    <t>Total</t>
  </si>
  <si>
    <t>Las cifras pueden presentar diferencias por redondeos.</t>
  </si>
  <si>
    <t>Del 1 de enero al 30 de Septiembre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</si>
</sst>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#,##0;[Red]#,##0"/>
    <numFmt numFmtId="165" formatCode="_-* #,##0_-;\-* #,##0_-;_-* &quot;-&quot;??_-;_-@_-"/>
    <numFmt numFmtId="166" formatCode="_-[$€-2]* #,##0.00_-;\-[$€-2]* #,##0.00_-;_-[$€-2]* &quot;-&quot;??_-"/>
  </numFmts>
  <fonts count="30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0" tint="-0.34998626667073579"/>
      <name val="Arial"/>
      <family val="2"/>
    </font>
    <font>
      <sz val="11"/>
      <name val="Arial"/>
      <family val="2"/>
    </font>
    <font>
      <sz val="14"/>
      <color rgb="FFC00000"/>
      <name val="Arial"/>
      <family val="2"/>
    </font>
    <font>
      <b/>
      <sz val="10"/>
      <color theme="0"/>
      <name val="Arial Narrow"/>
      <family val="2"/>
    </font>
    <font>
      <sz val="10"/>
      <color theme="0"/>
      <name val="Arial Narrow"/>
      <family val="2"/>
    </font>
    <font>
      <b/>
      <sz val="10"/>
      <name val="Arial Narrow"/>
      <family val="2"/>
    </font>
    <font>
      <sz val="10"/>
      <color theme="1"/>
      <name val="Arial Narrow"/>
      <family val="2"/>
    </font>
    <font>
      <sz val="11"/>
      <color theme="9" tint="-0.249977111117893"/>
      <name val="Calibri"/>
      <family val="2"/>
      <scheme val="minor"/>
    </font>
    <font>
      <b/>
      <sz val="10"/>
      <color theme="1"/>
      <name val="Arial Narrow"/>
      <family val="2"/>
    </font>
    <font>
      <b/>
      <sz val="11"/>
      <color theme="1"/>
      <name val="Arial"/>
      <family val="2"/>
    </font>
    <font>
      <sz val="10"/>
      <name val="Arial Narrow"/>
      <family val="2"/>
    </font>
    <font>
      <sz val="10"/>
      <color theme="4" tint="-0.249977111117893"/>
      <name val="Arial Narrow"/>
      <family val="2"/>
    </font>
    <font>
      <sz val="10"/>
      <color theme="4" tint="-0.499984740745262"/>
      <name val="Arial Narrow"/>
      <family val="2"/>
    </font>
    <font>
      <sz val="10"/>
      <color rgb="FFFF0000"/>
      <name val="Arial Narrow"/>
      <family val="2"/>
    </font>
    <font>
      <sz val="10"/>
      <color rgb="FF3399FF"/>
      <name val="Arial Narrow"/>
      <family val="2"/>
    </font>
    <font>
      <sz val="11"/>
      <color theme="5" tint="-0.249977111117893"/>
      <name val="Calibri"/>
      <family val="2"/>
      <scheme val="minor"/>
    </font>
    <font>
      <sz val="20"/>
      <color rgb="FFA7AAAD"/>
      <name val="Arial Narrow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1"/>
      <name val="Futura Lt BT"/>
      <family val="2"/>
    </font>
    <font>
      <sz val="10"/>
      <color indexed="8"/>
      <name val="MS Sans Serif"/>
      <family val="2"/>
    </font>
    <font>
      <sz val="10"/>
      <name val="MS Sans Serif"/>
      <family val="2"/>
    </font>
    <font>
      <sz val="8.0500000000000007"/>
      <color indexed="8"/>
      <name val="Arial"/>
      <family val="2"/>
    </font>
    <font>
      <b/>
      <sz val="18"/>
      <color indexed="62"/>
      <name val="Cambria"/>
      <family val="2"/>
    </font>
  </fonts>
  <fills count="20">
    <fill>
      <patternFill patternType="none"/>
    </fill>
    <fill>
      <patternFill patternType="gray125"/>
    </fill>
    <fill>
      <patternFill patternType="solid">
        <fgColor rgb="FF44BBBB"/>
        <bgColor indexed="64"/>
      </patternFill>
    </fill>
    <fill>
      <patternFill patternType="solid">
        <fgColor rgb="FFBFECEE"/>
        <bgColor indexed="64"/>
      </patternFill>
    </fill>
    <fill>
      <patternFill patternType="solid">
        <fgColor rgb="FFFFF9C5"/>
        <bgColor indexed="64"/>
      </patternFill>
    </fill>
    <fill>
      <patternFill patternType="solid">
        <fgColor rgb="FFBEB9B2"/>
        <bgColor indexed="64"/>
      </patternFill>
    </fill>
    <fill>
      <patternFill patternType="solid">
        <fgColor rgb="FFEBF5DF"/>
        <bgColor indexed="64"/>
      </patternFill>
    </fill>
    <fill>
      <patternFill patternType="solid">
        <fgColor rgb="FFDEDCD9"/>
        <bgColor indexed="64"/>
      </patternFill>
    </fill>
    <fill>
      <patternFill patternType="solid">
        <fgColor rgb="FF7F7770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42"/>
        <bgColor indexed="42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indexed="64"/>
      </right>
      <top/>
      <bottom/>
      <diagonal/>
    </border>
    <border>
      <left style="thin">
        <color indexed="64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indexed="64"/>
      </right>
      <top/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58">
    <xf numFmtId="0" fontId="0" fillId="0" borderId="0"/>
    <xf numFmtId="43" fontId="2" fillId="0" borderId="0" applyFont="0" applyFill="0" applyBorder="0" applyAlignment="0" applyProtection="0"/>
    <xf numFmtId="0" fontId="1" fillId="0" borderId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2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5" borderId="0" applyNumberFormat="0" applyBorder="0" applyAlignment="0" applyProtection="0"/>
    <xf numFmtId="0" fontId="22" fillId="16" borderId="0" applyNumberFormat="0" applyBorder="0" applyAlignment="0" applyProtection="0"/>
    <xf numFmtId="0" fontId="21" fillId="14" borderId="0" applyNumberFormat="0" applyBorder="0" applyAlignment="0" applyProtection="0"/>
    <xf numFmtId="0" fontId="21" fillId="17" borderId="0" applyNumberFormat="0" applyBorder="0" applyAlignment="0" applyProtection="0"/>
    <xf numFmtId="0" fontId="22" fillId="15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2" fillId="15" borderId="0" applyNumberFormat="0" applyBorder="0" applyAlignment="0" applyProtection="0"/>
    <xf numFmtId="0" fontId="21" fillId="18" borderId="0" applyNumberFormat="0" applyBorder="0" applyAlignment="0" applyProtection="0"/>
    <xf numFmtId="0" fontId="21" fillId="12" borderId="0" applyNumberFormat="0" applyBorder="0" applyAlignment="0" applyProtection="0"/>
    <xf numFmtId="0" fontId="22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9" borderId="0" applyNumberFormat="0" applyBorder="0" applyAlignment="0" applyProtection="0"/>
    <xf numFmtId="0" fontId="22" fillId="19" borderId="0" applyNumberFormat="0" applyBorder="0" applyAlignment="0" applyProtection="0"/>
    <xf numFmtId="166" fontId="23" fillId="0" borderId="0" applyFont="0" applyFill="0" applyBorder="0" applyAlignment="0" applyProtection="0"/>
    <xf numFmtId="0" fontId="24" fillId="0" borderId="0" applyNumberFormat="0" applyFill="0" applyBorder="0" applyAlignment="0" applyProtection="0">
      <alignment vertical="top"/>
      <protection locked="0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9" fontId="23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9" fillId="0" borderId="0" applyNumberFormat="0" applyFill="0" applyBorder="0" applyAlignment="0" applyProtection="0"/>
  </cellStyleXfs>
  <cellXfs count="79">
    <xf numFmtId="0" fontId="0" fillId="0" borderId="0" xfId="0"/>
    <xf numFmtId="0" fontId="3" fillId="0" borderId="0" xfId="0" applyFont="1" applyFill="1" applyAlignment="1">
      <alignment horizontal="center"/>
    </xf>
    <xf numFmtId="0" fontId="4" fillId="0" borderId="0" xfId="0" applyFont="1" applyAlignment="1"/>
    <xf numFmtId="43" fontId="0" fillId="0" borderId="0" xfId="1" applyFont="1"/>
    <xf numFmtId="0" fontId="5" fillId="0" borderId="0" xfId="0" applyFont="1" applyAlignment="1">
      <alignment horizontal="left" vertical="center"/>
    </xf>
    <xf numFmtId="0" fontId="6" fillId="2" borderId="1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0" fillId="0" borderId="0" xfId="0" applyAlignment="1">
      <alignment vertical="center"/>
    </xf>
    <xf numFmtId="0" fontId="6" fillId="2" borderId="4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0" fontId="7" fillId="2" borderId="9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left" vertical="center"/>
    </xf>
    <xf numFmtId="0" fontId="8" fillId="3" borderId="10" xfId="0" applyFont="1" applyFill="1" applyBorder="1" applyAlignment="1">
      <alignment horizontal="center" vertical="center"/>
    </xf>
    <xf numFmtId="43" fontId="8" fillId="3" borderId="11" xfId="1" applyFont="1" applyFill="1" applyBorder="1" applyAlignment="1">
      <alignment horizontal="center" vertical="center" wrapText="1"/>
    </xf>
    <xf numFmtId="43" fontId="8" fillId="3" borderId="12" xfId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0" fillId="0" borderId="0" xfId="0" applyFont="1"/>
    <xf numFmtId="0" fontId="8" fillId="4" borderId="7" xfId="0" applyFont="1" applyFill="1" applyBorder="1" applyAlignment="1">
      <alignment wrapText="1"/>
    </xf>
    <xf numFmtId="3" fontId="11" fillId="4" borderId="8" xfId="1" applyNumberFormat="1" applyFont="1" applyFill="1" applyBorder="1" applyAlignment="1"/>
    <xf numFmtId="3" fontId="11" fillId="4" borderId="9" xfId="1" applyNumberFormat="1" applyFont="1" applyFill="1" applyBorder="1" applyAlignment="1"/>
    <xf numFmtId="0" fontId="8" fillId="0" borderId="0" xfId="0" applyFont="1" applyAlignment="1">
      <alignment horizontal="left"/>
    </xf>
    <xf numFmtId="0" fontId="8" fillId="5" borderId="7" xfId="2" applyFont="1" applyFill="1" applyBorder="1" applyAlignment="1">
      <alignment wrapText="1"/>
    </xf>
    <xf numFmtId="3" fontId="8" fillId="5" borderId="13" xfId="1" applyNumberFormat="1" applyFont="1" applyFill="1" applyBorder="1" applyAlignment="1"/>
    <xf numFmtId="3" fontId="8" fillId="5" borderId="8" xfId="1" applyNumberFormat="1" applyFont="1" applyFill="1" applyBorder="1" applyAlignment="1"/>
    <xf numFmtId="3" fontId="8" fillId="5" borderId="9" xfId="1" applyNumberFormat="1" applyFont="1" applyFill="1" applyBorder="1" applyAlignment="1"/>
    <xf numFmtId="0" fontId="12" fillId="0" borderId="0" xfId="0" applyFont="1"/>
    <xf numFmtId="0" fontId="8" fillId="5" borderId="10" xfId="0" applyFont="1" applyFill="1" applyBorder="1" applyAlignment="1">
      <alignment horizontal="left" wrapText="1" indent="1"/>
    </xf>
    <xf numFmtId="3" fontId="11" fillId="5" borderId="11" xfId="1" applyNumberFormat="1" applyFont="1" applyFill="1" applyBorder="1" applyAlignment="1"/>
    <xf numFmtId="3" fontId="11" fillId="5" borderId="12" xfId="1" applyNumberFormat="1" applyFont="1" applyFill="1" applyBorder="1" applyAlignment="1"/>
    <xf numFmtId="0" fontId="8" fillId="5" borderId="10" xfId="0" applyFont="1" applyFill="1" applyBorder="1" applyAlignment="1">
      <alignment horizontal="left" wrapText="1" indent="2"/>
    </xf>
    <xf numFmtId="0" fontId="8" fillId="6" borderId="0" xfId="0" applyFont="1" applyFill="1" applyAlignment="1">
      <alignment horizontal="left"/>
    </xf>
    <xf numFmtId="0" fontId="8" fillId="7" borderId="10" xfId="0" applyFont="1" applyFill="1" applyBorder="1" applyAlignment="1">
      <alignment horizontal="left" wrapText="1" indent="3"/>
    </xf>
    <xf numFmtId="3" fontId="11" fillId="7" borderId="11" xfId="1" applyNumberFormat="1" applyFont="1" applyFill="1" applyBorder="1" applyAlignment="1"/>
    <xf numFmtId="3" fontId="11" fillId="7" borderId="12" xfId="1" applyNumberFormat="1" applyFont="1" applyFill="1" applyBorder="1" applyAlignment="1"/>
    <xf numFmtId="0" fontId="8" fillId="0" borderId="0" xfId="0" applyFont="1" applyFill="1" applyAlignment="1">
      <alignment horizontal="left"/>
    </xf>
    <xf numFmtId="0" fontId="8" fillId="0" borderId="10" xfId="0" applyFont="1" applyFill="1" applyBorder="1" applyAlignment="1">
      <alignment horizontal="left" wrapText="1" indent="4"/>
    </xf>
    <xf numFmtId="3" fontId="11" fillId="0" borderId="11" xfId="1" applyNumberFormat="1" applyFont="1" applyFill="1" applyBorder="1" applyAlignment="1"/>
    <xf numFmtId="3" fontId="11" fillId="0" borderId="12" xfId="1" applyNumberFormat="1" applyFont="1" applyFill="1" applyBorder="1" applyAlignment="1"/>
    <xf numFmtId="0" fontId="12" fillId="0" borderId="0" xfId="0" applyFont="1" applyFill="1"/>
    <xf numFmtId="0" fontId="13" fillId="0" borderId="0" xfId="0" applyFont="1" applyAlignment="1">
      <alignment horizontal="left"/>
    </xf>
    <xf numFmtId="0" fontId="13" fillId="0" borderId="10" xfId="0" applyFont="1" applyFill="1" applyBorder="1" applyAlignment="1">
      <alignment horizontal="left" wrapText="1" indent="5"/>
    </xf>
    <xf numFmtId="3" fontId="9" fillId="0" borderId="11" xfId="1" applyNumberFormat="1" applyFont="1" applyFill="1" applyBorder="1" applyAlignment="1"/>
    <xf numFmtId="3" fontId="9" fillId="0" borderId="12" xfId="1" applyNumberFormat="1" applyFont="1" applyFill="1" applyBorder="1" applyAlignment="1"/>
    <xf numFmtId="0" fontId="13" fillId="0" borderId="0" xfId="0" quotePrefix="1" applyFont="1" applyAlignment="1">
      <alignment horizontal="left"/>
    </xf>
    <xf numFmtId="0" fontId="4" fillId="0" borderId="0" xfId="0" applyFont="1"/>
    <xf numFmtId="0" fontId="14" fillId="0" borderId="0" xfId="0" applyFont="1" applyAlignment="1">
      <alignment horizontal="left"/>
    </xf>
    <xf numFmtId="0" fontId="8" fillId="0" borderId="10" xfId="0" applyFont="1" applyFill="1" applyBorder="1" applyAlignment="1">
      <alignment horizontal="left" wrapText="1" indent="5"/>
    </xf>
    <xf numFmtId="0" fontId="13" fillId="0" borderId="10" xfId="0" applyFont="1" applyFill="1" applyBorder="1" applyAlignment="1">
      <alignment horizontal="left" wrapText="1" indent="6"/>
    </xf>
    <xf numFmtId="0" fontId="0" fillId="0" borderId="0" xfId="0" applyFill="1"/>
    <xf numFmtId="0" fontId="15" fillId="0" borderId="0" xfId="0" applyFont="1" applyAlignment="1">
      <alignment horizontal="left"/>
    </xf>
    <xf numFmtId="0" fontId="9" fillId="0" borderId="10" xfId="0" applyFont="1" applyFill="1" applyBorder="1" applyAlignment="1">
      <alignment horizontal="left" wrapText="1" indent="5"/>
    </xf>
    <xf numFmtId="0" fontId="13" fillId="0" borderId="14" xfId="0" applyFont="1" applyFill="1" applyBorder="1" applyAlignment="1">
      <alignment horizontal="left" wrapText="1" indent="5"/>
    </xf>
    <xf numFmtId="0" fontId="16" fillId="0" borderId="0" xfId="0" applyFont="1" applyAlignment="1">
      <alignment horizontal="left"/>
    </xf>
    <xf numFmtId="0" fontId="17" fillId="0" borderId="0" xfId="0" applyFont="1" applyAlignment="1">
      <alignment horizontal="left"/>
    </xf>
    <xf numFmtId="0" fontId="8" fillId="7" borderId="10" xfId="0" applyFont="1" applyFill="1" applyBorder="1" applyAlignment="1">
      <alignment horizontal="left" wrapText="1" indent="2"/>
    </xf>
    <xf numFmtId="0" fontId="13" fillId="0" borderId="10" xfId="0" applyFont="1" applyFill="1" applyBorder="1" applyAlignment="1">
      <alignment horizontal="left" wrapText="1" indent="4"/>
    </xf>
    <xf numFmtId="0" fontId="13" fillId="0" borderId="14" xfId="0" applyFont="1" applyFill="1" applyBorder="1" applyAlignment="1">
      <alignment horizontal="left" wrapText="1" indent="3"/>
    </xf>
    <xf numFmtId="0" fontId="8" fillId="0" borderId="4" xfId="0" applyFont="1" applyFill="1" applyBorder="1" applyAlignment="1">
      <alignment wrapText="1"/>
    </xf>
    <xf numFmtId="3" fontId="11" fillId="0" borderId="5" xfId="1" applyNumberFormat="1" applyFont="1" applyFill="1" applyBorder="1" applyAlignment="1"/>
    <xf numFmtId="3" fontId="11" fillId="0" borderId="6" xfId="1" applyNumberFormat="1" applyFont="1" applyFill="1" applyBorder="1" applyAlignment="1"/>
    <xf numFmtId="0" fontId="18" fillId="0" borderId="0" xfId="0" applyFont="1"/>
    <xf numFmtId="164" fontId="6" fillId="8" borderId="15" xfId="0" applyNumberFormat="1" applyFont="1" applyFill="1" applyBorder="1" applyAlignment="1">
      <alignment horizontal="left" wrapText="1" indent="1"/>
    </xf>
    <xf numFmtId="3" fontId="6" fillId="8" borderId="16" xfId="1" applyNumberFormat="1" applyFont="1" applyFill="1" applyBorder="1" applyAlignment="1"/>
    <xf numFmtId="3" fontId="6" fillId="8" borderId="17" xfId="1" applyNumberFormat="1" applyFont="1" applyFill="1" applyBorder="1" applyAlignment="1"/>
    <xf numFmtId="0" fontId="13" fillId="0" borderId="18" xfId="0" applyFont="1" applyFill="1" applyBorder="1" applyAlignment="1"/>
    <xf numFmtId="0" fontId="13" fillId="0" borderId="0" xfId="0" applyFont="1" applyAlignment="1"/>
    <xf numFmtId="43" fontId="9" fillId="0" borderId="0" xfId="1" applyFont="1"/>
    <xf numFmtId="0" fontId="19" fillId="0" borderId="0" xfId="0" applyFont="1" applyAlignment="1"/>
    <xf numFmtId="165" fontId="9" fillId="0" borderId="0" xfId="1" applyNumberFormat="1" applyFont="1"/>
    <xf numFmtId="43" fontId="16" fillId="0" borderId="0" xfId="1" applyFont="1"/>
    <xf numFmtId="165" fontId="16" fillId="0" borderId="0" xfId="1" applyNumberFormat="1" applyFont="1"/>
    <xf numFmtId="0" fontId="4" fillId="0" borderId="0" xfId="0" applyFont="1" applyAlignment="1">
      <alignment horizontal="left"/>
    </xf>
  </cellXfs>
  <cellStyles count="158">
    <cellStyle name="Énfasis 1" xfId="3"/>
    <cellStyle name="Énfasis 2" xfId="4"/>
    <cellStyle name="Énfasis 3" xfId="5"/>
    <cellStyle name="Énfasis1 - 20%" xfId="6"/>
    <cellStyle name="Énfasis1 - 40%" xfId="7"/>
    <cellStyle name="Énfasis1 - 60%" xfId="8"/>
    <cellStyle name="Énfasis2 - 20%" xfId="9"/>
    <cellStyle name="Énfasis2 - 40%" xfId="10"/>
    <cellStyle name="Énfasis2 - 60%" xfId="11"/>
    <cellStyle name="Énfasis3 - 20%" xfId="12"/>
    <cellStyle name="Énfasis3 - 40%" xfId="13"/>
    <cellStyle name="Énfasis3 - 60%" xfId="14"/>
    <cellStyle name="Énfasis4 - 20%" xfId="15"/>
    <cellStyle name="Énfasis4 - 40%" xfId="16"/>
    <cellStyle name="Énfasis4 - 60%" xfId="17"/>
    <cellStyle name="Énfasis5 - 20%" xfId="18"/>
    <cellStyle name="Énfasis5 - 40%" xfId="19"/>
    <cellStyle name="Énfasis5 - 60%" xfId="20"/>
    <cellStyle name="Énfasis6 - 20%" xfId="21"/>
    <cellStyle name="Énfasis6 - 40%" xfId="22"/>
    <cellStyle name="Énfasis6 - 60%" xfId="23"/>
    <cellStyle name="Euro" xfId="24"/>
    <cellStyle name="Hipervínculo 2" xfId="25"/>
    <cellStyle name="Millares" xfId="1" builtinId="3"/>
    <cellStyle name="Millares 10" xfId="26"/>
    <cellStyle name="Millares 10 2" xfId="27"/>
    <cellStyle name="Millares 11" xfId="28"/>
    <cellStyle name="Millares 12" xfId="29"/>
    <cellStyle name="Millares 13" xfId="30"/>
    <cellStyle name="Millares 14" xfId="31"/>
    <cellStyle name="Millares 15" xfId="32"/>
    <cellStyle name="Millares 16" xfId="33"/>
    <cellStyle name="Millares 17" xfId="34"/>
    <cellStyle name="Millares 18" xfId="35"/>
    <cellStyle name="Millares 18 2" xfId="36"/>
    <cellStyle name="Millares 18 3" xfId="37"/>
    <cellStyle name="Millares 19" xfId="38"/>
    <cellStyle name="Millares 2" xfId="39"/>
    <cellStyle name="Millares 2 2" xfId="40"/>
    <cellStyle name="Millares 2 3" xfId="41"/>
    <cellStyle name="Millares 2 4" xfId="42"/>
    <cellStyle name="Millares 20" xfId="43"/>
    <cellStyle name="Millares 21" xfId="44"/>
    <cellStyle name="Millares 22" xfId="45"/>
    <cellStyle name="Millares 23" xfId="46"/>
    <cellStyle name="Millares 24" xfId="47"/>
    <cellStyle name="Millares 25" xfId="48"/>
    <cellStyle name="Millares 26" xfId="49"/>
    <cellStyle name="Millares 27" xfId="50"/>
    <cellStyle name="Millares 28" xfId="51"/>
    <cellStyle name="Millares 29" xfId="52"/>
    <cellStyle name="Millares 3" xfId="53"/>
    <cellStyle name="Millares 3 2" xfId="54"/>
    <cellStyle name="Millares 30" xfId="55"/>
    <cellStyle name="Millares 31" xfId="56"/>
    <cellStyle name="Millares 32" xfId="57"/>
    <cellStyle name="Millares 33" xfId="58"/>
    <cellStyle name="Millares 34" xfId="59"/>
    <cellStyle name="Millares 35" xfId="60"/>
    <cellStyle name="Millares 36" xfId="61"/>
    <cellStyle name="Millares 37" xfId="62"/>
    <cellStyle name="Millares 38" xfId="63"/>
    <cellStyle name="Millares 39" xfId="64"/>
    <cellStyle name="Millares 39 2" xfId="65"/>
    <cellStyle name="Millares 4" xfId="66"/>
    <cellStyle name="Millares 40" xfId="67"/>
    <cellStyle name="Millares 41" xfId="68"/>
    <cellStyle name="Millares 42" xfId="69"/>
    <cellStyle name="Millares 43" xfId="70"/>
    <cellStyle name="Millares 44" xfId="71"/>
    <cellStyle name="Millares 45" xfId="72"/>
    <cellStyle name="Millares 46" xfId="73"/>
    <cellStyle name="Millares 48" xfId="74"/>
    <cellStyle name="Millares 5" xfId="75"/>
    <cellStyle name="Millares 6" xfId="76"/>
    <cellStyle name="Millares 7" xfId="77"/>
    <cellStyle name="Millares 8" xfId="78"/>
    <cellStyle name="Millares 9" xfId="79"/>
    <cellStyle name="Normal" xfId="0" builtinId="0"/>
    <cellStyle name="Normal 10" xfId="80"/>
    <cellStyle name="Normal 11" xfId="81"/>
    <cellStyle name="Normal 11 2" xfId="82"/>
    <cellStyle name="Normal 12" xfId="83"/>
    <cellStyle name="Normal 13" xfId="84"/>
    <cellStyle name="Normal 14" xfId="85"/>
    <cellStyle name="Normal 15" xfId="86"/>
    <cellStyle name="Normal 16" xfId="87"/>
    <cellStyle name="Normal 17" xfId="88"/>
    <cellStyle name="Normal 18" xfId="89"/>
    <cellStyle name="Normal 19" xfId="90"/>
    <cellStyle name="Normal 2" xfId="2"/>
    <cellStyle name="Normal 2 2" xfId="91"/>
    <cellStyle name="Normal 2 2 2" xfId="92"/>
    <cellStyle name="Normal 2 2 2 2" xfId="93"/>
    <cellStyle name="Normal 2 3" xfId="94"/>
    <cellStyle name="Normal 2 4" xfId="95"/>
    <cellStyle name="Normal 2 5" xfId="96"/>
    <cellStyle name="Normal 2 6" xfId="97"/>
    <cellStyle name="Normal 2 7" xfId="98"/>
    <cellStyle name="Normal 2 8" xfId="99"/>
    <cellStyle name="Normal 20" xfId="100"/>
    <cellStyle name="Normal 21" xfId="101"/>
    <cellStyle name="Normal 22" xfId="102"/>
    <cellStyle name="Normal 23" xfId="103"/>
    <cellStyle name="Normal 24" xfId="104"/>
    <cellStyle name="Normal 25" xfId="105"/>
    <cellStyle name="Normal 25 2" xfId="106"/>
    <cellStyle name="Normal 25 3" xfId="107"/>
    <cellStyle name="Normal 26" xfId="108"/>
    <cellStyle name="Normal 27" xfId="109"/>
    <cellStyle name="Normal 28" xfId="110"/>
    <cellStyle name="Normal 29" xfId="111"/>
    <cellStyle name="Normal 3" xfId="112"/>
    <cellStyle name="Normal 3 2" xfId="113"/>
    <cellStyle name="Normal 3 3" xfId="114"/>
    <cellStyle name="Normal 30" xfId="115"/>
    <cellStyle name="Normal 31" xfId="116"/>
    <cellStyle name="Normal 31 2" xfId="117"/>
    <cellStyle name="Normal 31 3" xfId="118"/>
    <cellStyle name="Normal 32" xfId="119"/>
    <cellStyle name="Normal 33" xfId="120"/>
    <cellStyle name="Normal 34" xfId="121"/>
    <cellStyle name="Normal 35" xfId="122"/>
    <cellStyle name="Normal 36" xfId="123"/>
    <cellStyle name="Normal 37" xfId="124"/>
    <cellStyle name="Normal 38" xfId="125"/>
    <cellStyle name="Normal 39" xfId="126"/>
    <cellStyle name="Normal 4" xfId="127"/>
    <cellStyle name="Normal 40" xfId="128"/>
    <cellStyle name="Normal 41" xfId="129"/>
    <cellStyle name="Normal 42" xfId="130"/>
    <cellStyle name="Normal 43" xfId="131"/>
    <cellStyle name="Normal 44" xfId="132"/>
    <cellStyle name="Normal 45" xfId="133"/>
    <cellStyle name="Normal 45 2" xfId="134"/>
    <cellStyle name="Normal 46" xfId="135"/>
    <cellStyle name="Normal 46 2" xfId="136"/>
    <cellStyle name="Normal 47" xfId="137"/>
    <cellStyle name="Normal 48" xfId="138"/>
    <cellStyle name="Normal 49" xfId="139"/>
    <cellStyle name="Normal 5" xfId="140"/>
    <cellStyle name="Normal 50" xfId="141"/>
    <cellStyle name="Normal 51" xfId="142"/>
    <cellStyle name="Normal 52" xfId="143"/>
    <cellStyle name="Normal 53" xfId="144"/>
    <cellStyle name="Normal 54" xfId="145"/>
    <cellStyle name="Normal 55" xfId="146"/>
    <cellStyle name="Normal 56" xfId="147"/>
    <cellStyle name="Normal 6" xfId="148"/>
    <cellStyle name="Normal 6 2" xfId="149"/>
    <cellStyle name="Normal 7" xfId="150"/>
    <cellStyle name="Normal 8" xfId="151"/>
    <cellStyle name="Normal 8 2" xfId="152"/>
    <cellStyle name="Normal 8 3" xfId="153"/>
    <cellStyle name="Normal 9" xfId="154"/>
    <cellStyle name="Porcentual 2" xfId="155"/>
    <cellStyle name="Porcentual 3" xfId="156"/>
    <cellStyle name="Título de hoja" xfId="15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258762</xdr:colOff>
      <xdr:row>0</xdr:row>
      <xdr:rowOff>22225</xdr:rowOff>
    </xdr:from>
    <xdr:to>
      <xdr:col>1</xdr:col>
      <xdr:colOff>1144587</xdr:colOff>
      <xdr:row>4</xdr:row>
      <xdr:rowOff>108760</xdr:rowOff>
    </xdr:to>
    <xdr:pic>
      <xdr:nvPicPr>
        <xdr:cNvPr id="2" name="Imagen 2">
          <a:extLst>
            <a:ext uri="{FF2B5EF4-FFF2-40B4-BE49-F238E27FC236}">
              <a16:creationId xmlns="" xmlns:a16="http://schemas.microsoft.com/office/drawing/2014/main" id="{83AACF0A-8883-4A62-A612-A780BF991C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9637" y="22225"/>
          <a:ext cx="885825" cy="816785"/>
        </a:xfrm>
        <a:prstGeom prst="rect">
          <a:avLst/>
        </a:prstGeom>
      </xdr:spPr>
    </xdr:pic>
    <xdr:clientData/>
  </xdr:twoCellAnchor>
  <xdr:twoCellAnchor editAs="oneCell">
    <xdr:from>
      <xdr:col>6</xdr:col>
      <xdr:colOff>735012</xdr:colOff>
      <xdr:row>0</xdr:row>
      <xdr:rowOff>100012</xdr:rowOff>
    </xdr:from>
    <xdr:to>
      <xdr:col>7</xdr:col>
      <xdr:colOff>752888</xdr:colOff>
      <xdr:row>4</xdr:row>
      <xdr:rowOff>145990</xdr:rowOff>
    </xdr:to>
    <xdr:pic>
      <xdr:nvPicPr>
        <xdr:cNvPr id="3" name="Imagen 3">
          <a:extLst>
            <a:ext uri="{FF2B5EF4-FFF2-40B4-BE49-F238E27FC236}">
              <a16:creationId xmlns="" xmlns:a16="http://schemas.microsoft.com/office/drawing/2014/main" id="{83B93DF5-8B2D-473B-BF71-9E984BC856E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2850"/>
        <a:stretch/>
      </xdr:blipFill>
      <xdr:spPr>
        <a:xfrm>
          <a:off x="8497887" y="100012"/>
          <a:ext cx="1010064" cy="7762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K223"/>
  <sheetViews>
    <sheetView showGridLines="0" tabSelected="1" topLeftCell="A4" zoomScale="120" zoomScaleNormal="120" workbookViewId="0">
      <selection activeCell="I11" sqref="I11"/>
    </sheetView>
  </sheetViews>
  <sheetFormatPr baseColWidth="10" defaultRowHeight="14.25"/>
  <cols>
    <col min="1" max="1" width="8.5" style="78" customWidth="1"/>
    <col min="2" max="2" width="43" style="2" customWidth="1"/>
    <col min="3" max="3" width="11.25" style="3" customWidth="1"/>
    <col min="4" max="7" width="13" style="3" customWidth="1"/>
    <col min="8" max="8" width="11.25" style="3" customWidth="1"/>
    <col min="9" max="10" width="12" customWidth="1"/>
  </cols>
  <sheetData>
    <row r="1" spans="1:11">
      <c r="A1" s="1"/>
      <c r="I1" s="3"/>
      <c r="J1" s="3"/>
      <c r="K1" s="3"/>
    </row>
    <row r="2" spans="1:11">
      <c r="A2" s="1"/>
      <c r="I2" s="3"/>
      <c r="J2" s="3"/>
      <c r="K2" s="3"/>
    </row>
    <row r="3" spans="1:11">
      <c r="A3" s="1"/>
      <c r="I3" s="3"/>
      <c r="J3" s="3"/>
      <c r="K3" s="3"/>
    </row>
    <row r="4" spans="1:11">
      <c r="A4" s="1"/>
      <c r="I4" s="3"/>
      <c r="J4" s="3"/>
      <c r="K4" s="3"/>
    </row>
    <row r="5" spans="1:11">
      <c r="A5" s="1"/>
      <c r="I5" s="3"/>
      <c r="J5" s="3"/>
      <c r="K5" s="3"/>
    </row>
    <row r="6" spans="1:11" s="8" customFormat="1" ht="14.25" customHeight="1">
      <c r="A6" s="4"/>
      <c r="B6" s="5" t="s">
        <v>0</v>
      </c>
      <c r="C6" s="6"/>
      <c r="D6" s="6"/>
      <c r="E6" s="6"/>
      <c r="F6" s="6"/>
      <c r="G6" s="6"/>
      <c r="H6" s="7"/>
    </row>
    <row r="7" spans="1:11" s="8" customFormat="1" ht="14.25" customHeight="1">
      <c r="A7" s="4"/>
      <c r="B7" s="9" t="s">
        <v>1</v>
      </c>
      <c r="C7" s="10"/>
      <c r="D7" s="10"/>
      <c r="E7" s="10"/>
      <c r="F7" s="10"/>
      <c r="G7" s="10"/>
      <c r="H7" s="11"/>
    </row>
    <row r="8" spans="1:11" s="8" customFormat="1" ht="14.25" customHeight="1">
      <c r="A8" s="4"/>
      <c r="B8" s="12" t="s">
        <v>2</v>
      </c>
      <c r="C8" s="13"/>
      <c r="D8" s="13"/>
      <c r="E8" s="13"/>
      <c r="F8" s="13"/>
      <c r="G8" s="13"/>
      <c r="H8" s="14"/>
    </row>
    <row r="9" spans="1:11" s="8" customFormat="1" ht="14.25" customHeight="1">
      <c r="A9" s="4"/>
      <c r="B9" s="12" t="s">
        <v>115</v>
      </c>
      <c r="C9" s="13"/>
      <c r="D9" s="13"/>
      <c r="E9" s="13"/>
      <c r="F9" s="13"/>
      <c r="G9" s="13"/>
      <c r="H9" s="14"/>
    </row>
    <row r="10" spans="1:11" s="8" customFormat="1" ht="14.25" customHeight="1">
      <c r="A10" s="4"/>
      <c r="B10" s="15" t="s">
        <v>3</v>
      </c>
      <c r="C10" s="16"/>
      <c r="D10" s="16"/>
      <c r="E10" s="16"/>
      <c r="F10" s="16"/>
      <c r="G10" s="16"/>
      <c r="H10" s="17"/>
    </row>
    <row r="11" spans="1:11" s="22" customFormat="1" ht="28.5" customHeight="1">
      <c r="A11" s="18"/>
      <c r="B11" s="19" t="s">
        <v>4</v>
      </c>
      <c r="C11" s="20" t="s">
        <v>5</v>
      </c>
      <c r="D11" s="20" t="s">
        <v>6</v>
      </c>
      <c r="E11" s="20" t="s">
        <v>7</v>
      </c>
      <c r="F11" s="20" t="s">
        <v>8</v>
      </c>
      <c r="G11" s="20" t="s">
        <v>9</v>
      </c>
      <c r="H11" s="21" t="s">
        <v>10</v>
      </c>
    </row>
    <row r="12" spans="1:11" s="22" customFormat="1" ht="15">
      <c r="A12" s="23"/>
      <c r="B12" s="24" t="s">
        <v>11</v>
      </c>
      <c r="C12" s="25">
        <f t="shared" ref="C12:H12" si="0">C13+C100+C112</f>
        <v>11432396992</v>
      </c>
      <c r="D12" s="25">
        <f t="shared" si="0"/>
        <v>4385232177.9500027</v>
      </c>
      <c r="E12" s="25">
        <f t="shared" si="0"/>
        <v>15817629169.950001</v>
      </c>
      <c r="F12" s="25">
        <f t="shared" si="0"/>
        <v>14081074478.860001</v>
      </c>
      <c r="G12" s="25">
        <f t="shared" si="0"/>
        <v>12469887331.259998</v>
      </c>
      <c r="H12" s="26">
        <f t="shared" si="0"/>
        <v>1736554691.0899997</v>
      </c>
    </row>
    <row r="13" spans="1:11" s="32" customFormat="1" ht="15">
      <c r="A13" s="27"/>
      <c r="B13" s="28" t="s">
        <v>12</v>
      </c>
      <c r="C13" s="29">
        <f t="shared" ref="C13:H13" si="1">C14+C96</f>
        <v>7329448199</v>
      </c>
      <c r="D13" s="30">
        <f t="shared" si="1"/>
        <v>3036796825.1500025</v>
      </c>
      <c r="E13" s="30">
        <f t="shared" si="1"/>
        <v>10366245024.15</v>
      </c>
      <c r="F13" s="30">
        <f t="shared" si="1"/>
        <v>8898480244.0200005</v>
      </c>
      <c r="G13" s="30">
        <f t="shared" si="1"/>
        <v>7371704381.4399986</v>
      </c>
      <c r="H13" s="31">
        <f t="shared" si="1"/>
        <v>1467764780.1300001</v>
      </c>
    </row>
    <row r="14" spans="1:11" s="32" customFormat="1" ht="15">
      <c r="A14" s="27"/>
      <c r="B14" s="33" t="s">
        <v>13</v>
      </c>
      <c r="C14" s="34">
        <f t="shared" ref="C14:H14" si="2">C15+C91</f>
        <v>7311197302</v>
      </c>
      <c r="D14" s="34">
        <f t="shared" si="2"/>
        <v>3038576182.1000023</v>
      </c>
      <c r="E14" s="34">
        <f t="shared" si="2"/>
        <v>10349773484.1</v>
      </c>
      <c r="F14" s="34">
        <f t="shared" si="2"/>
        <v>8891256315.4300003</v>
      </c>
      <c r="G14" s="34">
        <f t="shared" si="2"/>
        <v>7365023502.8499985</v>
      </c>
      <c r="H14" s="35">
        <f t="shared" si="2"/>
        <v>1458517168.6700001</v>
      </c>
    </row>
    <row r="15" spans="1:11" s="32" customFormat="1" ht="15">
      <c r="A15" s="27"/>
      <c r="B15" s="36" t="s">
        <v>14</v>
      </c>
      <c r="C15" s="34">
        <f t="shared" ref="C15:H15" si="3">C16+C48</f>
        <v>7311197302</v>
      </c>
      <c r="D15" s="34">
        <f t="shared" si="3"/>
        <v>3038576182.1000023</v>
      </c>
      <c r="E15" s="34">
        <f t="shared" si="3"/>
        <v>10349773484.1</v>
      </c>
      <c r="F15" s="34">
        <f t="shared" si="3"/>
        <v>8891256315.4300003</v>
      </c>
      <c r="G15" s="34">
        <f t="shared" si="3"/>
        <v>7365023502.8499985</v>
      </c>
      <c r="H15" s="35">
        <f t="shared" si="3"/>
        <v>1458517168.6700001</v>
      </c>
    </row>
    <row r="16" spans="1:11" s="32" customFormat="1" ht="15">
      <c r="A16" s="37"/>
      <c r="B16" s="38" t="s">
        <v>15</v>
      </c>
      <c r="C16" s="39">
        <f>C17+SUM(C40:C47)</f>
        <v>4734362571</v>
      </c>
      <c r="D16" s="39">
        <f t="shared" ref="D16:H16" si="4">D17+SUM(D40:D47)</f>
        <v>1911778538.2800021</v>
      </c>
      <c r="E16" s="39">
        <f t="shared" si="4"/>
        <v>6646141109.2800007</v>
      </c>
      <c r="F16" s="39">
        <f t="shared" si="4"/>
        <v>5475444110.0200005</v>
      </c>
      <c r="G16" s="39">
        <f t="shared" si="4"/>
        <v>4772520330.579999</v>
      </c>
      <c r="H16" s="40">
        <f t="shared" si="4"/>
        <v>1170696999.2600002</v>
      </c>
    </row>
    <row r="17" spans="1:8" s="45" customFormat="1" ht="15">
      <c r="A17" s="41"/>
      <c r="B17" s="42" t="s">
        <v>16</v>
      </c>
      <c r="C17" s="43">
        <f t="shared" ref="C17:H17" si="5">SUM(C18:C35)</f>
        <v>3065301671</v>
      </c>
      <c r="D17" s="43">
        <f t="shared" si="5"/>
        <v>1756301925.5600021</v>
      </c>
      <c r="E17" s="43">
        <f t="shared" si="5"/>
        <v>4821603596.5600004</v>
      </c>
      <c r="F17" s="43">
        <f t="shared" si="5"/>
        <v>3668196850</v>
      </c>
      <c r="G17" s="43">
        <f t="shared" si="5"/>
        <v>3081392363.1199989</v>
      </c>
      <c r="H17" s="44">
        <f t="shared" si="5"/>
        <v>1153406746.5600002</v>
      </c>
    </row>
    <row r="18" spans="1:8" s="32" customFormat="1" ht="15">
      <c r="A18" s="46"/>
      <c r="B18" s="47" t="s">
        <v>17</v>
      </c>
      <c r="C18" s="48">
        <v>240864929</v>
      </c>
      <c r="D18" s="48">
        <f t="shared" ref="D18:D34" si="6">E18-C18</f>
        <v>9182889.0000001192</v>
      </c>
      <c r="E18" s="48">
        <v>250047818.00000012</v>
      </c>
      <c r="F18" s="48">
        <v>169154851.72000003</v>
      </c>
      <c r="G18" s="48">
        <v>145730327.16999996</v>
      </c>
      <c r="H18" s="49">
        <v>80892966.28000012</v>
      </c>
    </row>
    <row r="19" spans="1:8">
      <c r="A19" s="46"/>
      <c r="B19" s="47" t="s">
        <v>18</v>
      </c>
      <c r="C19" s="48">
        <v>117744235</v>
      </c>
      <c r="D19" s="48">
        <f t="shared" si="6"/>
        <v>114806760.47000009</v>
      </c>
      <c r="E19" s="48">
        <v>232550995.47000009</v>
      </c>
      <c r="F19" s="48">
        <v>106304416.35999994</v>
      </c>
      <c r="G19" s="48">
        <v>101583575.18999992</v>
      </c>
      <c r="H19" s="49">
        <v>126246579.10999988</v>
      </c>
    </row>
    <row r="20" spans="1:8">
      <c r="A20" s="46"/>
      <c r="B20" s="47" t="s">
        <v>19</v>
      </c>
      <c r="C20" s="48">
        <v>128502655</v>
      </c>
      <c r="D20" s="48">
        <f t="shared" si="6"/>
        <v>445100547.12999988</v>
      </c>
      <c r="E20" s="48">
        <v>573603202.12999988</v>
      </c>
      <c r="F20" s="48">
        <v>535080593.71000034</v>
      </c>
      <c r="G20" s="48">
        <v>526641249.20000017</v>
      </c>
      <c r="H20" s="49">
        <v>38522608.420000076</v>
      </c>
    </row>
    <row r="21" spans="1:8">
      <c r="A21" s="46"/>
      <c r="B21" s="47" t="s">
        <v>20</v>
      </c>
      <c r="C21" s="48">
        <v>8602817</v>
      </c>
      <c r="D21" s="48">
        <f t="shared" si="6"/>
        <v>326931.40999999642</v>
      </c>
      <c r="E21" s="48">
        <v>8929748.4099999964</v>
      </c>
      <c r="F21" s="48">
        <v>8021313.4900000002</v>
      </c>
      <c r="G21" s="48">
        <v>7710133.2400000021</v>
      </c>
      <c r="H21" s="49">
        <v>908434.91999999993</v>
      </c>
    </row>
    <row r="22" spans="1:8">
      <c r="A22" s="46"/>
      <c r="B22" s="47" t="s">
        <v>21</v>
      </c>
      <c r="C22" s="48">
        <v>553333320</v>
      </c>
      <c r="D22" s="48">
        <f t="shared" si="6"/>
        <v>261413192.9300015</v>
      </c>
      <c r="E22" s="48">
        <v>814746512.9300015</v>
      </c>
      <c r="F22" s="48">
        <v>765601782.63999999</v>
      </c>
      <c r="G22" s="48">
        <v>600015489.95999944</v>
      </c>
      <c r="H22" s="49">
        <v>49144730.290000014</v>
      </c>
    </row>
    <row r="23" spans="1:8">
      <c r="A23" s="46"/>
      <c r="B23" s="47" t="s">
        <v>22</v>
      </c>
      <c r="C23" s="48">
        <v>54808802</v>
      </c>
      <c r="D23" s="48">
        <f t="shared" si="6"/>
        <v>94887923.920000136</v>
      </c>
      <c r="E23" s="48">
        <v>149696725.92000014</v>
      </c>
      <c r="F23" s="48">
        <v>136251186.90999991</v>
      </c>
      <c r="G23" s="48">
        <v>74219378.590000004</v>
      </c>
      <c r="H23" s="49">
        <v>13445539.009999968</v>
      </c>
    </row>
    <row r="24" spans="1:8">
      <c r="A24" s="46"/>
      <c r="B24" s="47" t="s">
        <v>23</v>
      </c>
      <c r="C24" s="48">
        <v>34325842</v>
      </c>
      <c r="D24" s="48">
        <f t="shared" si="6"/>
        <v>101650544.25999993</v>
      </c>
      <c r="E24" s="48">
        <v>135976386.25999993</v>
      </c>
      <c r="F24" s="48">
        <v>105147976.56999993</v>
      </c>
      <c r="G24" s="48">
        <v>68484199.639999941</v>
      </c>
      <c r="H24" s="49">
        <v>30828409.690000024</v>
      </c>
    </row>
    <row r="25" spans="1:8">
      <c r="A25" s="46"/>
      <c r="B25" s="47" t="s">
        <v>24</v>
      </c>
      <c r="C25" s="48">
        <v>354057763</v>
      </c>
      <c r="D25" s="48">
        <f t="shared" si="6"/>
        <v>3269579.1299998164</v>
      </c>
      <c r="E25" s="48">
        <v>357327342.12999982</v>
      </c>
      <c r="F25" s="48">
        <v>262810448.06000006</v>
      </c>
      <c r="G25" s="48">
        <v>139157757.79999989</v>
      </c>
      <c r="H25" s="49">
        <v>94516894.069999963</v>
      </c>
    </row>
    <row r="26" spans="1:8">
      <c r="A26" s="50"/>
      <c r="B26" s="47" t="s">
        <v>25</v>
      </c>
      <c r="C26" s="48">
        <v>62424227</v>
      </c>
      <c r="D26" s="48">
        <f t="shared" si="6"/>
        <v>39995529.049999878</v>
      </c>
      <c r="E26" s="48">
        <v>102419756.04999988</v>
      </c>
      <c r="F26" s="48">
        <v>86858935.64000003</v>
      </c>
      <c r="G26" s="48">
        <v>83367138.800000042</v>
      </c>
      <c r="H26" s="49">
        <v>15560820.409999976</v>
      </c>
    </row>
    <row r="27" spans="1:8" s="51" customFormat="1">
      <c r="A27" s="46"/>
      <c r="B27" s="47" t="s">
        <v>26</v>
      </c>
      <c r="C27" s="48">
        <v>192815329</v>
      </c>
      <c r="D27" s="48">
        <f t="shared" si="6"/>
        <v>75312177.369999975</v>
      </c>
      <c r="E27" s="48">
        <v>268127506.36999997</v>
      </c>
      <c r="F27" s="48">
        <v>258086270.69999996</v>
      </c>
      <c r="G27" s="48">
        <v>219453927.72000006</v>
      </c>
      <c r="H27" s="49">
        <v>10041235.669999998</v>
      </c>
    </row>
    <row r="28" spans="1:8">
      <c r="A28" s="46"/>
      <c r="B28" s="47" t="s">
        <v>27</v>
      </c>
      <c r="C28" s="48">
        <v>66910405</v>
      </c>
      <c r="D28" s="48">
        <f t="shared" si="6"/>
        <v>78648679.039999813</v>
      </c>
      <c r="E28" s="48">
        <v>145559084.03999981</v>
      </c>
      <c r="F28" s="48">
        <v>120322933.19</v>
      </c>
      <c r="G28" s="48">
        <v>98406271.699999914</v>
      </c>
      <c r="H28" s="49">
        <v>25236150.850000024</v>
      </c>
    </row>
    <row r="29" spans="1:8">
      <c r="A29" s="46"/>
      <c r="B29" s="47" t="s">
        <v>28</v>
      </c>
      <c r="C29" s="48">
        <v>34873005</v>
      </c>
      <c r="D29" s="48">
        <f t="shared" si="6"/>
        <v>-5963959.320000004</v>
      </c>
      <c r="E29" s="48">
        <v>28909045.679999996</v>
      </c>
      <c r="F29" s="48">
        <v>15235334.880000003</v>
      </c>
      <c r="G29" s="48">
        <v>12965289.930000003</v>
      </c>
      <c r="H29" s="49">
        <v>13673710.799999999</v>
      </c>
    </row>
    <row r="30" spans="1:8">
      <c r="A30" s="46"/>
      <c r="B30" s="47" t="s">
        <v>29</v>
      </c>
      <c r="C30" s="48">
        <v>154562719</v>
      </c>
      <c r="D30" s="48">
        <f t="shared" si="6"/>
        <v>138878809.86000079</v>
      </c>
      <c r="E30" s="48">
        <v>293441528.86000079</v>
      </c>
      <c r="F30" s="48">
        <v>250310045.78000042</v>
      </c>
      <c r="G30" s="48">
        <v>230373323.92000028</v>
      </c>
      <c r="H30" s="49">
        <v>43131483.08000011</v>
      </c>
    </row>
    <row r="31" spans="1:8">
      <c r="A31" s="46"/>
      <c r="B31" s="47" t="s">
        <v>30</v>
      </c>
      <c r="C31" s="48">
        <v>775578445</v>
      </c>
      <c r="D31" s="48">
        <f t="shared" si="6"/>
        <v>137522346.73000026</v>
      </c>
      <c r="E31" s="48">
        <v>913100791.73000026</v>
      </c>
      <c r="F31" s="48">
        <v>668643560.9600004</v>
      </c>
      <c r="G31" s="48">
        <v>617019401.07000017</v>
      </c>
      <c r="H31" s="49">
        <v>244457230.76999995</v>
      </c>
    </row>
    <row r="32" spans="1:8">
      <c r="A32" s="46"/>
      <c r="B32" s="47" t="s">
        <v>31</v>
      </c>
      <c r="C32" s="48">
        <v>45558997</v>
      </c>
      <c r="D32" s="48">
        <f t="shared" si="6"/>
        <v>105156763.31999996</v>
      </c>
      <c r="E32" s="48">
        <v>150715760.31999996</v>
      </c>
      <c r="F32" s="48">
        <v>91680877.729999781</v>
      </c>
      <c r="G32" s="48">
        <v>69807873.589999884</v>
      </c>
      <c r="H32" s="49">
        <v>59034882.590000026</v>
      </c>
    </row>
    <row r="33" spans="1:8">
      <c r="A33" s="46"/>
      <c r="B33" s="47" t="s">
        <v>32</v>
      </c>
      <c r="C33" s="48">
        <v>84879007</v>
      </c>
      <c r="D33" s="48">
        <f t="shared" si="6"/>
        <v>-538777.94000008702</v>
      </c>
      <c r="E33" s="48">
        <v>84340229.059999913</v>
      </c>
      <c r="F33" s="48">
        <v>35521560.680000022</v>
      </c>
      <c r="G33" s="48">
        <v>34848255.750000022</v>
      </c>
      <c r="H33" s="49">
        <v>48818668.38000007</v>
      </c>
    </row>
    <row r="34" spans="1:8">
      <c r="A34" s="52"/>
      <c r="B34" s="47" t="s">
        <v>33</v>
      </c>
      <c r="C34" s="48">
        <v>59459174</v>
      </c>
      <c r="D34" s="48">
        <f t="shared" si="6"/>
        <v>3051276.8799999431</v>
      </c>
      <c r="E34" s="48">
        <v>62510450.879999943</v>
      </c>
      <c r="F34" s="48">
        <v>53164760.979999982</v>
      </c>
      <c r="G34" s="48">
        <v>51608769.849999979</v>
      </c>
      <c r="H34" s="49">
        <v>9345689.8999999966</v>
      </c>
    </row>
    <row r="35" spans="1:8" s="32" customFormat="1" ht="15">
      <c r="A35" s="27"/>
      <c r="B35" s="53" t="s">
        <v>34</v>
      </c>
      <c r="C35" s="43">
        <f>SUM(C36:C39)</f>
        <v>96000000</v>
      </c>
      <c r="D35" s="43">
        <f t="shared" ref="D35:H35" si="7">SUM(D36:D39)</f>
        <v>153600712.31999999</v>
      </c>
      <c r="E35" s="43">
        <f t="shared" si="7"/>
        <v>249600712.31999999</v>
      </c>
      <c r="F35" s="43">
        <f t="shared" si="7"/>
        <v>0</v>
      </c>
      <c r="G35" s="43">
        <f t="shared" si="7"/>
        <v>0</v>
      </c>
      <c r="H35" s="44">
        <f t="shared" si="7"/>
        <v>249600712.31999999</v>
      </c>
    </row>
    <row r="36" spans="1:8">
      <c r="A36" s="46"/>
      <c r="B36" s="54" t="s">
        <v>35</v>
      </c>
      <c r="C36" s="48">
        <v>0</v>
      </c>
      <c r="D36" s="48">
        <f t="shared" ref="D36:D47" si="8">E36-C36</f>
        <v>0</v>
      </c>
      <c r="E36" s="48">
        <v>0</v>
      </c>
      <c r="F36" s="48">
        <v>0</v>
      </c>
      <c r="G36" s="48">
        <v>0</v>
      </c>
      <c r="H36" s="49">
        <v>0</v>
      </c>
    </row>
    <row r="37" spans="1:8">
      <c r="A37" s="46"/>
      <c r="B37" s="54" t="s">
        <v>36</v>
      </c>
      <c r="C37" s="48">
        <v>0</v>
      </c>
      <c r="D37" s="48">
        <f t="shared" si="8"/>
        <v>35304735.549999997</v>
      </c>
      <c r="E37" s="48">
        <v>35304735.549999997</v>
      </c>
      <c r="F37" s="48">
        <v>0</v>
      </c>
      <c r="G37" s="48">
        <v>0</v>
      </c>
      <c r="H37" s="49">
        <v>35304735.549999997</v>
      </c>
    </row>
    <row r="38" spans="1:8">
      <c r="A38" s="46"/>
      <c r="B38" s="54" t="s">
        <v>37</v>
      </c>
      <c r="C38" s="48">
        <v>75000000</v>
      </c>
      <c r="D38" s="48">
        <f t="shared" si="8"/>
        <v>-15186000</v>
      </c>
      <c r="E38" s="48">
        <v>59814000</v>
      </c>
      <c r="F38" s="48">
        <v>0</v>
      </c>
      <c r="G38" s="48">
        <v>0</v>
      </c>
      <c r="H38" s="49">
        <v>59814000</v>
      </c>
    </row>
    <row r="39" spans="1:8">
      <c r="A39" s="46"/>
      <c r="B39" s="54" t="s">
        <v>38</v>
      </c>
      <c r="C39" s="48">
        <v>21000000</v>
      </c>
      <c r="D39" s="48">
        <f t="shared" si="8"/>
        <v>133481976.76999998</v>
      </c>
      <c r="E39" s="48">
        <v>154481976.76999998</v>
      </c>
      <c r="F39" s="48">
        <v>0</v>
      </c>
      <c r="G39" s="48">
        <v>0</v>
      </c>
      <c r="H39" s="49">
        <v>154481976.76999998</v>
      </c>
    </row>
    <row r="40" spans="1:8" s="55" customFormat="1">
      <c r="A40" s="41"/>
      <c r="B40" s="42" t="s">
        <v>39</v>
      </c>
      <c r="C40" s="43">
        <v>452835700</v>
      </c>
      <c r="D40" s="43">
        <f t="shared" si="8"/>
        <v>89252894.5</v>
      </c>
      <c r="E40" s="43">
        <v>542088594.5</v>
      </c>
      <c r="F40" s="43">
        <v>532365524</v>
      </c>
      <c r="G40" s="43">
        <v>501404152</v>
      </c>
      <c r="H40" s="44">
        <v>9723070.5</v>
      </c>
    </row>
    <row r="41" spans="1:8" s="45" customFormat="1" ht="15">
      <c r="A41" s="41"/>
      <c r="B41" s="42" t="s">
        <v>40</v>
      </c>
      <c r="C41" s="43">
        <v>527023948</v>
      </c>
      <c r="D41" s="43">
        <f t="shared" si="8"/>
        <v>-42512823.019999981</v>
      </c>
      <c r="E41" s="43">
        <v>484511124.98000002</v>
      </c>
      <c r="F41" s="43">
        <v>484511124.98000002</v>
      </c>
      <c r="G41" s="43">
        <v>478521215</v>
      </c>
      <c r="H41" s="44">
        <v>0</v>
      </c>
    </row>
    <row r="42" spans="1:8">
      <c r="A42" s="46"/>
      <c r="B42" s="42" t="s">
        <v>41</v>
      </c>
      <c r="C42" s="43">
        <v>180928392</v>
      </c>
      <c r="D42" s="43">
        <f t="shared" si="8"/>
        <v>40283203.330000013</v>
      </c>
      <c r="E42" s="43">
        <v>221211595.33000001</v>
      </c>
      <c r="F42" s="43">
        <v>214160088.02000001</v>
      </c>
      <c r="G42" s="43">
        <v>197037583.01999998</v>
      </c>
      <c r="H42" s="44">
        <v>7051507.3099999987</v>
      </c>
    </row>
    <row r="43" spans="1:8" ht="25.5">
      <c r="A43" s="46"/>
      <c r="B43" s="42" t="s">
        <v>42</v>
      </c>
      <c r="C43" s="43">
        <v>36193469</v>
      </c>
      <c r="D43" s="43">
        <f t="shared" si="8"/>
        <v>438952.92000000179</v>
      </c>
      <c r="E43" s="43">
        <v>36632421.920000002</v>
      </c>
      <c r="F43" s="43">
        <v>36490132.900000006</v>
      </c>
      <c r="G43" s="43">
        <v>36189108.24000001</v>
      </c>
      <c r="H43" s="44">
        <v>142289.01999999996</v>
      </c>
    </row>
    <row r="44" spans="1:8">
      <c r="A44" s="46"/>
      <c r="B44" s="42" t="s">
        <v>43</v>
      </c>
      <c r="C44" s="43">
        <v>24424897</v>
      </c>
      <c r="D44" s="43">
        <f t="shared" si="8"/>
        <v>1796172.5600000024</v>
      </c>
      <c r="E44" s="43">
        <v>26221069.560000002</v>
      </c>
      <c r="F44" s="43">
        <v>26221069.560000002</v>
      </c>
      <c r="G44" s="43">
        <v>26118217.560000002</v>
      </c>
      <c r="H44" s="44">
        <v>0</v>
      </c>
    </row>
    <row r="45" spans="1:8" ht="25.5">
      <c r="A45" s="46"/>
      <c r="B45" s="42" t="s">
        <v>44</v>
      </c>
      <c r="C45" s="43">
        <v>26306606</v>
      </c>
      <c r="D45" s="43">
        <f t="shared" si="8"/>
        <v>1573926.8699999973</v>
      </c>
      <c r="E45" s="43">
        <v>27880532.869999997</v>
      </c>
      <c r="F45" s="43">
        <v>27797315</v>
      </c>
      <c r="G45" s="43">
        <v>27797315</v>
      </c>
      <c r="H45" s="44">
        <v>83217.870000000054</v>
      </c>
    </row>
    <row r="46" spans="1:8">
      <c r="A46" s="46"/>
      <c r="B46" s="42" t="s">
        <v>45</v>
      </c>
      <c r="C46" s="43">
        <v>421347888</v>
      </c>
      <c r="D46" s="43">
        <f t="shared" si="8"/>
        <v>33016686.850000024</v>
      </c>
      <c r="E46" s="43">
        <v>454364574.85000002</v>
      </c>
      <c r="F46" s="43">
        <v>454109556.85000002</v>
      </c>
      <c r="G46" s="43">
        <v>396354475.93000001</v>
      </c>
      <c r="H46" s="44">
        <v>255018</v>
      </c>
    </row>
    <row r="47" spans="1:8" ht="25.5">
      <c r="A47" s="56"/>
      <c r="B47" s="42" t="s">
        <v>46</v>
      </c>
      <c r="C47" s="43">
        <v>0</v>
      </c>
      <c r="D47" s="43">
        <f t="shared" si="8"/>
        <v>31627598.710000005</v>
      </c>
      <c r="E47" s="43">
        <v>31627598.710000005</v>
      </c>
      <c r="F47" s="43">
        <v>31592448.710000005</v>
      </c>
      <c r="G47" s="43">
        <v>27705900.710000012</v>
      </c>
      <c r="H47" s="44">
        <v>35150</v>
      </c>
    </row>
    <row r="48" spans="1:8" s="32" customFormat="1" ht="26.25">
      <c r="A48" s="37"/>
      <c r="B48" s="38" t="s">
        <v>47</v>
      </c>
      <c r="C48" s="39">
        <f t="shared" ref="C48:H48" si="9">C49+C79+C69+C72+C87+C81+C75</f>
        <v>2576834731</v>
      </c>
      <c r="D48" s="39">
        <f t="shared" si="9"/>
        <v>1126797643.8200002</v>
      </c>
      <c r="E48" s="39">
        <f t="shared" si="9"/>
        <v>3703632374.8200002</v>
      </c>
      <c r="F48" s="39">
        <f t="shared" si="9"/>
        <v>3415812205.4099998</v>
      </c>
      <c r="G48" s="39">
        <f t="shared" si="9"/>
        <v>2592503172.27</v>
      </c>
      <c r="H48" s="40">
        <f t="shared" si="9"/>
        <v>287820169.40999997</v>
      </c>
    </row>
    <row r="49" spans="1:8" s="45" customFormat="1" ht="15">
      <c r="A49" s="41"/>
      <c r="B49" s="42" t="s">
        <v>48</v>
      </c>
      <c r="C49" s="43">
        <f>SUM(C50:C68)</f>
        <v>1114749974</v>
      </c>
      <c r="D49" s="43">
        <f t="shared" ref="D49:H49" si="10">SUM(D50:D68)</f>
        <v>433861939.41000026</v>
      </c>
      <c r="E49" s="43">
        <f t="shared" si="10"/>
        <v>1548611913.4100003</v>
      </c>
      <c r="F49" s="43">
        <f t="shared" si="10"/>
        <v>1472724968.74</v>
      </c>
      <c r="G49" s="43">
        <f t="shared" si="10"/>
        <v>1287567973.0500002</v>
      </c>
      <c r="H49" s="44">
        <f t="shared" si="10"/>
        <v>75886944.669999987</v>
      </c>
    </row>
    <row r="50" spans="1:8" s="51" customFormat="1">
      <c r="A50" s="46"/>
      <c r="B50" s="47" t="s">
        <v>49</v>
      </c>
      <c r="C50" s="48">
        <v>225698768</v>
      </c>
      <c r="D50" s="48">
        <f t="shared" ref="D50:D68" si="11">E50-C50</f>
        <v>68140611.910000026</v>
      </c>
      <c r="E50" s="48">
        <v>293839379.91000003</v>
      </c>
      <c r="F50" s="48">
        <v>273403580.33999997</v>
      </c>
      <c r="G50" s="48">
        <v>231060514.93999997</v>
      </c>
      <c r="H50" s="49">
        <v>20435799.57</v>
      </c>
    </row>
    <row r="51" spans="1:8">
      <c r="A51" s="46"/>
      <c r="B51" s="47" t="s">
        <v>50</v>
      </c>
      <c r="C51" s="48">
        <v>192834089</v>
      </c>
      <c r="D51" s="48">
        <f t="shared" si="11"/>
        <v>66664720.530000001</v>
      </c>
      <c r="E51" s="48">
        <v>259498809.53</v>
      </c>
      <c r="F51" s="48">
        <v>252415055.10000002</v>
      </c>
      <c r="G51" s="48">
        <v>249682069.10000002</v>
      </c>
      <c r="H51" s="49">
        <v>7083754.4300000025</v>
      </c>
    </row>
    <row r="52" spans="1:8" s="45" customFormat="1" ht="26.25">
      <c r="A52" s="46"/>
      <c r="B52" s="47" t="s">
        <v>51</v>
      </c>
      <c r="C52" s="48">
        <v>27046433</v>
      </c>
      <c r="D52" s="48">
        <f t="shared" si="11"/>
        <v>610147</v>
      </c>
      <c r="E52" s="48">
        <v>27656580</v>
      </c>
      <c r="F52" s="48">
        <v>25455301</v>
      </c>
      <c r="G52" s="48">
        <v>25314237</v>
      </c>
      <c r="H52" s="49">
        <v>2201279</v>
      </c>
    </row>
    <row r="53" spans="1:8" ht="25.5">
      <c r="A53" s="46"/>
      <c r="B53" s="47" t="s">
        <v>52</v>
      </c>
      <c r="C53" s="48">
        <v>88170843</v>
      </c>
      <c r="D53" s="48">
        <f t="shared" si="11"/>
        <v>1324986.6099999994</v>
      </c>
      <c r="E53" s="48">
        <v>89495829.609999999</v>
      </c>
      <c r="F53" s="48">
        <v>85991383.209999993</v>
      </c>
      <c r="G53" s="48">
        <v>79797139.519999981</v>
      </c>
      <c r="H53" s="49">
        <v>3504446.399999999</v>
      </c>
    </row>
    <row r="54" spans="1:8" ht="25.5">
      <c r="A54" s="46"/>
      <c r="B54" s="47" t="s">
        <v>53</v>
      </c>
      <c r="C54" s="48">
        <v>82697054</v>
      </c>
      <c r="D54" s="48">
        <f t="shared" si="11"/>
        <v>902871</v>
      </c>
      <c r="E54" s="48">
        <v>83599925</v>
      </c>
      <c r="F54" s="48">
        <v>83599924.620000005</v>
      </c>
      <c r="G54" s="48">
        <v>79189972</v>
      </c>
      <c r="H54" s="49">
        <v>0.37999999988824129</v>
      </c>
    </row>
    <row r="55" spans="1:8" s="45" customFormat="1" ht="26.25">
      <c r="A55" s="46"/>
      <c r="B55" s="47" t="s">
        <v>54</v>
      </c>
      <c r="C55" s="48">
        <v>23678594</v>
      </c>
      <c r="D55" s="48">
        <f t="shared" si="11"/>
        <v>3721550.0199999921</v>
      </c>
      <c r="E55" s="48">
        <v>27400144.019999992</v>
      </c>
      <c r="F55" s="48">
        <v>26467478.909999996</v>
      </c>
      <c r="G55" s="48">
        <v>26006914.909999996</v>
      </c>
      <c r="H55" s="49">
        <v>932665.11000000057</v>
      </c>
    </row>
    <row r="56" spans="1:8">
      <c r="A56" s="46"/>
      <c r="B56" s="47" t="s">
        <v>55</v>
      </c>
      <c r="C56" s="48">
        <v>13716643</v>
      </c>
      <c r="D56" s="48">
        <f t="shared" si="11"/>
        <v>26174837</v>
      </c>
      <c r="E56" s="48">
        <v>39891480</v>
      </c>
      <c r="F56" s="48">
        <v>39284900.800000004</v>
      </c>
      <c r="G56" s="48">
        <v>37589881.57</v>
      </c>
      <c r="H56" s="49">
        <v>606579.19999999995</v>
      </c>
    </row>
    <row r="57" spans="1:8">
      <c r="A57" s="46"/>
      <c r="B57" s="47" t="s">
        <v>56</v>
      </c>
      <c r="C57" s="48">
        <v>26971544</v>
      </c>
      <c r="D57" s="48">
        <f t="shared" si="11"/>
        <v>391000</v>
      </c>
      <c r="E57" s="48">
        <v>27362544</v>
      </c>
      <c r="F57" s="48">
        <v>22541567.599999998</v>
      </c>
      <c r="G57" s="48">
        <v>20867520.599999998</v>
      </c>
      <c r="H57" s="49">
        <v>4820976.4000000004</v>
      </c>
    </row>
    <row r="58" spans="1:8">
      <c r="A58" s="46"/>
      <c r="B58" s="47" t="s">
        <v>57</v>
      </c>
      <c r="C58" s="48">
        <v>37405690</v>
      </c>
      <c r="D58" s="48">
        <f t="shared" si="11"/>
        <v>1785094</v>
      </c>
      <c r="E58" s="48">
        <v>39190784</v>
      </c>
      <c r="F58" s="48">
        <v>37082456.529999986</v>
      </c>
      <c r="G58" s="48">
        <v>30290974.529999997</v>
      </c>
      <c r="H58" s="49">
        <v>2108327.4700000002</v>
      </c>
    </row>
    <row r="59" spans="1:8">
      <c r="A59" s="50"/>
      <c r="B59" s="47" t="s">
        <v>58</v>
      </c>
      <c r="C59" s="48">
        <v>16440162</v>
      </c>
      <c r="D59" s="48">
        <f t="shared" si="11"/>
        <v>1466615.8399999999</v>
      </c>
      <c r="E59" s="48">
        <v>17906777.84</v>
      </c>
      <c r="F59" s="48">
        <v>17197870.859999999</v>
      </c>
      <c r="G59" s="48">
        <v>14287272.859999999</v>
      </c>
      <c r="H59" s="49">
        <v>708906.9799999994</v>
      </c>
    </row>
    <row r="60" spans="1:8">
      <c r="A60" s="46"/>
      <c r="B60" s="47" t="s">
        <v>59</v>
      </c>
      <c r="C60" s="48">
        <v>142409215</v>
      </c>
      <c r="D60" s="48">
        <f t="shared" si="11"/>
        <v>-151060</v>
      </c>
      <c r="E60" s="48">
        <v>142258155</v>
      </c>
      <c r="F60" s="48">
        <v>140810196.88</v>
      </c>
      <c r="G60" s="48">
        <v>132122866.5</v>
      </c>
      <c r="H60" s="49">
        <v>1447958.1199999982</v>
      </c>
    </row>
    <row r="61" spans="1:8">
      <c r="A61" s="46"/>
      <c r="B61" s="47" t="s">
        <v>60</v>
      </c>
      <c r="C61" s="48">
        <v>58238893</v>
      </c>
      <c r="D61" s="48">
        <f t="shared" si="11"/>
        <v>-444032.2899999842</v>
      </c>
      <c r="E61" s="48">
        <v>57794860.710000016</v>
      </c>
      <c r="F61" s="48">
        <v>57794860.710000016</v>
      </c>
      <c r="G61" s="48">
        <v>57794860.710000016</v>
      </c>
      <c r="H61" s="49">
        <v>0</v>
      </c>
    </row>
    <row r="62" spans="1:8">
      <c r="A62" s="52"/>
      <c r="B62" s="47" t="s">
        <v>61</v>
      </c>
      <c r="C62" s="48">
        <v>96640697</v>
      </c>
      <c r="D62" s="48">
        <f t="shared" si="11"/>
        <v>211764969.64000022</v>
      </c>
      <c r="E62" s="48">
        <v>308405666.64000022</v>
      </c>
      <c r="F62" s="48">
        <v>290838132.77000016</v>
      </c>
      <c r="G62" s="48">
        <v>218922872.99000001</v>
      </c>
      <c r="H62" s="49">
        <v>17567533.870000001</v>
      </c>
    </row>
    <row r="63" spans="1:8" ht="25.5">
      <c r="A63" s="46"/>
      <c r="B63" s="57" t="s">
        <v>62</v>
      </c>
      <c r="C63" s="48">
        <v>29662789</v>
      </c>
      <c r="D63" s="48">
        <f t="shared" si="11"/>
        <v>17452016.880000003</v>
      </c>
      <c r="E63" s="48">
        <v>47114805.880000003</v>
      </c>
      <c r="F63" s="48">
        <v>38903525.879999995</v>
      </c>
      <c r="G63" s="48">
        <v>34712689.879999995</v>
      </c>
      <c r="H63" s="49">
        <v>8211280</v>
      </c>
    </row>
    <row r="64" spans="1:8">
      <c r="A64" s="46"/>
      <c r="B64" s="47" t="s">
        <v>63</v>
      </c>
      <c r="C64" s="48">
        <v>18973874</v>
      </c>
      <c r="D64" s="48">
        <f t="shared" si="11"/>
        <v>31604457.500000007</v>
      </c>
      <c r="E64" s="48">
        <v>50578331.500000007</v>
      </c>
      <c r="F64" s="48">
        <v>46319952.210000001</v>
      </c>
      <c r="G64" s="48">
        <v>17616154.949999999</v>
      </c>
      <c r="H64" s="49">
        <v>4258379.2899999991</v>
      </c>
    </row>
    <row r="65" spans="1:8">
      <c r="A65" s="52"/>
      <c r="B65" s="47" t="s">
        <v>64</v>
      </c>
      <c r="C65" s="48">
        <v>9609270</v>
      </c>
      <c r="D65" s="48">
        <f t="shared" si="11"/>
        <v>2505679.2799999975</v>
      </c>
      <c r="E65" s="48">
        <v>12114949.279999997</v>
      </c>
      <c r="F65" s="48">
        <v>11765106.259999998</v>
      </c>
      <c r="G65" s="48">
        <v>11765106.259999998</v>
      </c>
      <c r="H65" s="49">
        <v>349843.01999999967</v>
      </c>
    </row>
    <row r="66" spans="1:8">
      <c r="A66" s="52"/>
      <c r="B66" s="57" t="s">
        <v>65</v>
      </c>
      <c r="C66" s="48">
        <v>8931352</v>
      </c>
      <c r="D66" s="48">
        <f t="shared" si="11"/>
        <v>-142518.26999999955</v>
      </c>
      <c r="E66" s="48">
        <v>8788833.7300000004</v>
      </c>
      <c r="F66" s="48">
        <v>8697881.0199999996</v>
      </c>
      <c r="G66" s="48">
        <v>8182599.9699999988</v>
      </c>
      <c r="H66" s="49">
        <v>90952.710000000079</v>
      </c>
    </row>
    <row r="67" spans="1:8">
      <c r="A67" s="52"/>
      <c r="B67" s="57" t="s">
        <v>66</v>
      </c>
      <c r="C67" s="48">
        <v>10250553</v>
      </c>
      <c r="D67" s="48">
        <f t="shared" si="11"/>
        <v>-217269.83999999985</v>
      </c>
      <c r="E67" s="48">
        <v>10033283.16</v>
      </c>
      <c r="F67" s="48">
        <v>9510079.8599999994</v>
      </c>
      <c r="G67" s="48">
        <v>7718610.5799999991</v>
      </c>
      <c r="H67" s="49">
        <v>523203.29999999993</v>
      </c>
    </row>
    <row r="68" spans="1:8">
      <c r="A68" s="52"/>
      <c r="B68" s="57" t="s">
        <v>67</v>
      </c>
      <c r="C68" s="48">
        <v>5373511</v>
      </c>
      <c r="D68" s="48">
        <f t="shared" si="11"/>
        <v>307262.59999999963</v>
      </c>
      <c r="E68" s="48">
        <v>5680773.5999999996</v>
      </c>
      <c r="F68" s="48">
        <v>4645714.18</v>
      </c>
      <c r="G68" s="48">
        <v>4645714.18</v>
      </c>
      <c r="H68" s="49">
        <v>1035059.42</v>
      </c>
    </row>
    <row r="69" spans="1:8">
      <c r="A69" s="41"/>
      <c r="B69" s="42" t="s">
        <v>68</v>
      </c>
      <c r="C69" s="43">
        <f>SUM(C70:C71)</f>
        <v>766919682</v>
      </c>
      <c r="D69" s="43">
        <f t="shared" ref="D69:H69" si="12">SUM(D70:D71)</f>
        <v>531707350.43999994</v>
      </c>
      <c r="E69" s="43">
        <f t="shared" si="12"/>
        <v>1298627032.4400001</v>
      </c>
      <c r="F69" s="43">
        <f t="shared" si="12"/>
        <v>1273160908.0800002</v>
      </c>
      <c r="G69" s="43">
        <f t="shared" si="12"/>
        <v>845725200.08000016</v>
      </c>
      <c r="H69" s="44">
        <f t="shared" si="12"/>
        <v>25466124.359999985</v>
      </c>
    </row>
    <row r="70" spans="1:8" s="51" customFormat="1">
      <c r="A70" s="46"/>
      <c r="B70" s="47" t="s">
        <v>69</v>
      </c>
      <c r="C70" s="48">
        <v>597465733</v>
      </c>
      <c r="D70" s="48">
        <f t="shared" ref="D70:D71" si="13">E70-C70</f>
        <v>540413878.79999995</v>
      </c>
      <c r="E70" s="48">
        <v>1137879611.8</v>
      </c>
      <c r="F70" s="48">
        <v>1130817547.4000001</v>
      </c>
      <c r="G70" s="48">
        <v>740343843.96000016</v>
      </c>
      <c r="H70" s="49">
        <v>7062064.3999999855</v>
      </c>
    </row>
    <row r="71" spans="1:8" s="51" customFormat="1" ht="25.5">
      <c r="A71" s="46"/>
      <c r="B71" s="47" t="s">
        <v>70</v>
      </c>
      <c r="C71" s="48">
        <v>169453949</v>
      </c>
      <c r="D71" s="48">
        <f t="shared" si="13"/>
        <v>-8706528.3600000143</v>
      </c>
      <c r="E71" s="48">
        <v>160747420.63999999</v>
      </c>
      <c r="F71" s="48">
        <v>142343360.67999998</v>
      </c>
      <c r="G71" s="48">
        <v>105381356.12</v>
      </c>
      <c r="H71" s="49">
        <v>18404059.959999997</v>
      </c>
    </row>
    <row r="72" spans="1:8">
      <c r="A72" s="41"/>
      <c r="B72" s="42" t="s">
        <v>71</v>
      </c>
      <c r="C72" s="43">
        <f t="shared" ref="C72:H72" si="14">SUM(C73:C74)</f>
        <v>65638308</v>
      </c>
      <c r="D72" s="43">
        <f t="shared" si="14"/>
        <v>20511801.899999995</v>
      </c>
      <c r="E72" s="43">
        <f t="shared" si="14"/>
        <v>86150109.899999991</v>
      </c>
      <c r="F72" s="43">
        <f t="shared" si="14"/>
        <v>84345777.090000004</v>
      </c>
      <c r="G72" s="43">
        <f t="shared" si="14"/>
        <v>71486939.310000002</v>
      </c>
      <c r="H72" s="44">
        <f t="shared" si="14"/>
        <v>1804332.8100000042</v>
      </c>
    </row>
    <row r="73" spans="1:8">
      <c r="A73" s="46"/>
      <c r="B73" s="47" t="s">
        <v>72</v>
      </c>
      <c r="C73" s="48">
        <v>51198656</v>
      </c>
      <c r="D73" s="48">
        <f t="shared" ref="D73:D74" si="15">E73-C73</f>
        <v>19982951.409999996</v>
      </c>
      <c r="E73" s="48">
        <v>71181607.409999996</v>
      </c>
      <c r="F73" s="48">
        <v>70103470</v>
      </c>
      <c r="G73" s="48">
        <v>59637868</v>
      </c>
      <c r="H73" s="49">
        <v>1078137.4100000046</v>
      </c>
    </row>
    <row r="74" spans="1:8" ht="25.5">
      <c r="A74" s="46"/>
      <c r="B74" s="58" t="s">
        <v>73</v>
      </c>
      <c r="C74" s="48">
        <v>14439652</v>
      </c>
      <c r="D74" s="48">
        <f t="shared" si="15"/>
        <v>528850.48999999836</v>
      </c>
      <c r="E74" s="48">
        <v>14968502.489999998</v>
      </c>
      <c r="F74" s="48">
        <v>14242307.089999998</v>
      </c>
      <c r="G74" s="48">
        <v>11849071.310000001</v>
      </c>
      <c r="H74" s="49">
        <v>726195.39999999967</v>
      </c>
    </row>
    <row r="75" spans="1:8">
      <c r="A75" s="41"/>
      <c r="B75" s="42" t="s">
        <v>74</v>
      </c>
      <c r="C75" s="43">
        <f>SUM(C76:C78)</f>
        <v>0</v>
      </c>
      <c r="D75" s="43">
        <f t="shared" ref="D75:H75" si="16">SUM(D76:D78)</f>
        <v>182154724.36000001</v>
      </c>
      <c r="E75" s="43">
        <f t="shared" si="16"/>
        <v>182154724.36000001</v>
      </c>
      <c r="F75" s="43">
        <f t="shared" si="16"/>
        <v>174174714.52000001</v>
      </c>
      <c r="G75" s="43">
        <f t="shared" si="16"/>
        <v>53373248.129999995</v>
      </c>
      <c r="H75" s="44">
        <f t="shared" si="16"/>
        <v>7980009.8399999999</v>
      </c>
    </row>
    <row r="76" spans="1:8" ht="25.5">
      <c r="A76" s="59"/>
      <c r="B76" s="47" t="s">
        <v>75</v>
      </c>
      <c r="C76" s="48">
        <v>0</v>
      </c>
      <c r="D76" s="48">
        <f t="shared" ref="D76:D78" si="17">E76-C76</f>
        <v>0</v>
      </c>
      <c r="E76" s="48">
        <v>0</v>
      </c>
      <c r="F76" s="48">
        <v>0</v>
      </c>
      <c r="G76" s="48">
        <v>0</v>
      </c>
      <c r="H76" s="49">
        <v>0</v>
      </c>
    </row>
    <row r="77" spans="1:8" ht="25.5">
      <c r="A77" s="46"/>
      <c r="B77" s="47" t="s">
        <v>76</v>
      </c>
      <c r="C77" s="48">
        <v>0</v>
      </c>
      <c r="D77" s="48">
        <f t="shared" si="17"/>
        <v>0</v>
      </c>
      <c r="E77" s="48">
        <v>0</v>
      </c>
      <c r="F77" s="48">
        <v>0</v>
      </c>
      <c r="G77" s="48">
        <v>0</v>
      </c>
      <c r="H77" s="49">
        <v>0</v>
      </c>
    </row>
    <row r="78" spans="1:8">
      <c r="A78" s="60"/>
      <c r="B78" s="47" t="s">
        <v>77</v>
      </c>
      <c r="C78" s="48">
        <v>0</v>
      </c>
      <c r="D78" s="48">
        <f t="shared" si="17"/>
        <v>182154724.36000001</v>
      </c>
      <c r="E78" s="48">
        <v>182154724.36000001</v>
      </c>
      <c r="F78" s="48">
        <v>174174714.52000001</v>
      </c>
      <c r="G78" s="48">
        <v>53373248.129999995</v>
      </c>
      <c r="H78" s="49">
        <v>7980009.8399999999</v>
      </c>
    </row>
    <row r="79" spans="1:8" s="55" customFormat="1">
      <c r="A79" s="41"/>
      <c r="B79" s="42" t="s">
        <v>78</v>
      </c>
      <c r="C79" s="43">
        <f t="shared" ref="C79:H79" si="18">SUM(C80:C80)</f>
        <v>81045000</v>
      </c>
      <c r="D79" s="43">
        <f t="shared" si="18"/>
        <v>123639365.19999993</v>
      </c>
      <c r="E79" s="43">
        <f t="shared" si="18"/>
        <v>204684365.19999993</v>
      </c>
      <c r="F79" s="43">
        <f t="shared" si="18"/>
        <v>54033229.140000001</v>
      </c>
      <c r="G79" s="43">
        <f t="shared" si="18"/>
        <v>29759303.409999996</v>
      </c>
      <c r="H79" s="44">
        <f t="shared" si="18"/>
        <v>150651136.06</v>
      </c>
    </row>
    <row r="80" spans="1:8">
      <c r="A80" s="46"/>
      <c r="B80" s="47" t="s">
        <v>79</v>
      </c>
      <c r="C80" s="48">
        <v>81045000</v>
      </c>
      <c r="D80" s="48">
        <f t="shared" ref="D80" si="19">E80-C80</f>
        <v>123639365.19999993</v>
      </c>
      <c r="E80" s="48">
        <v>204684365.19999993</v>
      </c>
      <c r="F80" s="48">
        <v>54033229.140000001</v>
      </c>
      <c r="G80" s="48">
        <v>29759303.409999996</v>
      </c>
      <c r="H80" s="49">
        <v>150651136.06</v>
      </c>
    </row>
    <row r="81" spans="1:8" s="55" customFormat="1">
      <c r="A81" s="27"/>
      <c r="B81" s="42" t="s">
        <v>80</v>
      </c>
      <c r="C81" s="43">
        <f>SUM(C82:C86)</f>
        <v>378711615</v>
      </c>
      <c r="D81" s="43">
        <f t="shared" ref="D81:H81" si="20">SUM(D82:D86)</f>
        <v>2533332.8299997859</v>
      </c>
      <c r="E81" s="43">
        <f t="shared" si="20"/>
        <v>381244947.82999974</v>
      </c>
      <c r="F81" s="43">
        <f t="shared" si="20"/>
        <v>355213326.15999979</v>
      </c>
      <c r="G81" s="43">
        <f t="shared" si="20"/>
        <v>302431226.60999984</v>
      </c>
      <c r="H81" s="44">
        <f t="shared" si="20"/>
        <v>26031621.669999998</v>
      </c>
    </row>
    <row r="82" spans="1:8" ht="25.5">
      <c r="A82" s="46"/>
      <c r="B82" s="47" t="s">
        <v>81</v>
      </c>
      <c r="C82" s="48">
        <v>270729414</v>
      </c>
      <c r="D82" s="48">
        <f t="shared" ref="D82:D86" si="21">E82-C82</f>
        <v>-23611086.690000206</v>
      </c>
      <c r="E82" s="48">
        <v>247118327.30999979</v>
      </c>
      <c r="F82" s="48">
        <v>228661008.81999981</v>
      </c>
      <c r="G82" s="48">
        <v>184800991.14999989</v>
      </c>
      <c r="H82" s="49">
        <v>18457318.489999998</v>
      </c>
    </row>
    <row r="83" spans="1:8">
      <c r="A83" s="46"/>
      <c r="B83" s="47" t="s">
        <v>82</v>
      </c>
      <c r="C83" s="48">
        <v>27313351</v>
      </c>
      <c r="D83" s="48">
        <f t="shared" si="21"/>
        <v>-4258927.5800000094</v>
      </c>
      <c r="E83" s="48">
        <v>23054423.419999991</v>
      </c>
      <c r="F83" s="48">
        <v>22817379.989999983</v>
      </c>
      <c r="G83" s="48">
        <v>21020909.769999992</v>
      </c>
      <c r="H83" s="49">
        <v>237043.42999999996</v>
      </c>
    </row>
    <row r="84" spans="1:8" ht="25.5">
      <c r="A84" s="46"/>
      <c r="B84" s="47" t="s">
        <v>83</v>
      </c>
      <c r="C84" s="48">
        <v>19529789</v>
      </c>
      <c r="D84" s="48">
        <f t="shared" si="21"/>
        <v>3001284.150000006</v>
      </c>
      <c r="E84" s="48">
        <v>22531073.150000006</v>
      </c>
      <c r="F84" s="48">
        <v>19335746.079999998</v>
      </c>
      <c r="G84" s="48">
        <v>14070456.939999999</v>
      </c>
      <c r="H84" s="49">
        <v>3195327.0700000026</v>
      </c>
    </row>
    <row r="85" spans="1:8">
      <c r="A85" s="46"/>
      <c r="B85" s="47" t="s">
        <v>84</v>
      </c>
      <c r="C85" s="48">
        <v>18800942</v>
      </c>
      <c r="D85" s="48">
        <f t="shared" si="21"/>
        <v>-1668987.3200000003</v>
      </c>
      <c r="E85" s="48">
        <v>17131954.68</v>
      </c>
      <c r="F85" s="48">
        <v>16800808.689999998</v>
      </c>
      <c r="G85" s="48">
        <v>15767299.17</v>
      </c>
      <c r="H85" s="49">
        <v>331145.99000000017</v>
      </c>
    </row>
    <row r="86" spans="1:8">
      <c r="A86" s="46"/>
      <c r="B86" s="47" t="s">
        <v>85</v>
      </c>
      <c r="C86" s="48">
        <v>42338119</v>
      </c>
      <c r="D86" s="48">
        <f t="shared" si="21"/>
        <v>29071050.269999996</v>
      </c>
      <c r="E86" s="48">
        <v>71409169.269999996</v>
      </c>
      <c r="F86" s="48">
        <v>67598382.579999998</v>
      </c>
      <c r="G86" s="48">
        <v>66771569.579999991</v>
      </c>
      <c r="H86" s="49">
        <v>3810786.689999999</v>
      </c>
    </row>
    <row r="87" spans="1:8">
      <c r="A87" s="41"/>
      <c r="B87" s="42" t="s">
        <v>86</v>
      </c>
      <c r="C87" s="43">
        <f t="shared" ref="C87:H87" si="22">SUM(C88:C90)</f>
        <v>169770152</v>
      </c>
      <c r="D87" s="43">
        <f t="shared" si="22"/>
        <v>-167610870.31999999</v>
      </c>
      <c r="E87" s="43">
        <f t="shared" si="22"/>
        <v>2159281.6800000002</v>
      </c>
      <c r="F87" s="43">
        <f t="shared" si="22"/>
        <v>2159281.6800000002</v>
      </c>
      <c r="G87" s="43">
        <f t="shared" si="22"/>
        <v>2159281.6800000002</v>
      </c>
      <c r="H87" s="44">
        <f t="shared" si="22"/>
        <v>0</v>
      </c>
    </row>
    <row r="88" spans="1:8" ht="25.5">
      <c r="A88" s="46"/>
      <c r="B88" s="47" t="s">
        <v>87</v>
      </c>
      <c r="C88" s="48">
        <v>18562387</v>
      </c>
      <c r="D88" s="48">
        <f t="shared" ref="D88:D90" si="23">E88-C88</f>
        <v>-18550466.809999999</v>
      </c>
      <c r="E88" s="48">
        <v>11920.189999999999</v>
      </c>
      <c r="F88" s="48">
        <v>11920.189999999999</v>
      </c>
      <c r="G88" s="48">
        <v>11920.189999999999</v>
      </c>
      <c r="H88" s="49">
        <v>0</v>
      </c>
    </row>
    <row r="89" spans="1:8" ht="25.5">
      <c r="A89" s="46"/>
      <c r="B89" s="47" t="s">
        <v>88</v>
      </c>
      <c r="C89" s="48">
        <v>73558477</v>
      </c>
      <c r="D89" s="48">
        <f t="shared" si="23"/>
        <v>-73290770.840000004</v>
      </c>
      <c r="E89" s="48">
        <v>267706.15999999997</v>
      </c>
      <c r="F89" s="48">
        <v>267706.15999999997</v>
      </c>
      <c r="G89" s="48">
        <v>267706.15999999997</v>
      </c>
      <c r="H89" s="49">
        <v>0</v>
      </c>
    </row>
    <row r="90" spans="1:8" ht="25.5">
      <c r="A90" s="46"/>
      <c r="B90" s="47" t="s">
        <v>89</v>
      </c>
      <c r="C90" s="48">
        <v>77649288</v>
      </c>
      <c r="D90" s="48">
        <f t="shared" si="23"/>
        <v>-75769632.670000002</v>
      </c>
      <c r="E90" s="48">
        <v>1879655.33</v>
      </c>
      <c r="F90" s="48">
        <v>1879655.33</v>
      </c>
      <c r="G90" s="48">
        <v>1879655.33</v>
      </c>
      <c r="H90" s="49">
        <v>0</v>
      </c>
    </row>
    <row r="91" spans="1:8" s="32" customFormat="1" ht="26.25">
      <c r="A91" s="37"/>
      <c r="B91" s="61" t="s">
        <v>90</v>
      </c>
      <c r="C91" s="39">
        <f>C92</f>
        <v>0</v>
      </c>
      <c r="D91" s="39">
        <f>D92</f>
        <v>0</v>
      </c>
      <c r="E91" s="39">
        <f t="shared" ref="E91:H91" si="24">E92</f>
        <v>0</v>
      </c>
      <c r="F91" s="39">
        <f t="shared" si="24"/>
        <v>0</v>
      </c>
      <c r="G91" s="39">
        <f t="shared" si="24"/>
        <v>0</v>
      </c>
      <c r="H91" s="40">
        <f t="shared" si="24"/>
        <v>0</v>
      </c>
    </row>
    <row r="92" spans="1:8" s="32" customFormat="1" ht="15">
      <c r="A92" s="27"/>
      <c r="B92" s="62" t="s">
        <v>91</v>
      </c>
      <c r="C92" s="48">
        <f t="shared" ref="C92:H92" si="25">SUM(C93:C95)</f>
        <v>0</v>
      </c>
      <c r="D92" s="48">
        <f t="shared" si="25"/>
        <v>0</v>
      </c>
      <c r="E92" s="48">
        <v>0</v>
      </c>
      <c r="F92" s="48">
        <f t="shared" si="25"/>
        <v>0</v>
      </c>
      <c r="G92" s="48">
        <f t="shared" si="25"/>
        <v>0</v>
      </c>
      <c r="H92" s="49">
        <f t="shared" si="25"/>
        <v>0</v>
      </c>
    </row>
    <row r="93" spans="1:8" s="32" customFormat="1" ht="26.25">
      <c r="A93" s="46"/>
      <c r="B93" s="47" t="s">
        <v>92</v>
      </c>
      <c r="C93" s="48">
        <v>0</v>
      </c>
      <c r="D93" s="48">
        <f t="shared" ref="D93:D95" si="26">E93-C93</f>
        <v>0</v>
      </c>
      <c r="E93" s="48">
        <v>0</v>
      </c>
      <c r="F93" s="48">
        <v>0</v>
      </c>
      <c r="G93" s="48">
        <v>0</v>
      </c>
      <c r="H93" s="49">
        <v>0</v>
      </c>
    </row>
    <row r="94" spans="1:8" s="32" customFormat="1" ht="15">
      <c r="A94" s="59"/>
      <c r="B94" s="47" t="s">
        <v>93</v>
      </c>
      <c r="C94" s="48">
        <v>0</v>
      </c>
      <c r="D94" s="48">
        <f t="shared" si="26"/>
        <v>0</v>
      </c>
      <c r="E94" s="48">
        <v>0</v>
      </c>
      <c r="F94" s="48">
        <v>0</v>
      </c>
      <c r="G94" s="48">
        <v>0</v>
      </c>
      <c r="H94" s="49">
        <v>0</v>
      </c>
    </row>
    <row r="95" spans="1:8">
      <c r="A95" s="46"/>
      <c r="B95" s="47" t="s">
        <v>94</v>
      </c>
      <c r="C95" s="48">
        <v>0</v>
      </c>
      <c r="D95" s="48">
        <f t="shared" si="26"/>
        <v>0</v>
      </c>
      <c r="E95" s="48">
        <v>0</v>
      </c>
      <c r="F95" s="48">
        <v>0</v>
      </c>
      <c r="G95" s="48">
        <v>0</v>
      </c>
      <c r="H95" s="49">
        <v>0</v>
      </c>
    </row>
    <row r="96" spans="1:8">
      <c r="A96" s="37"/>
      <c r="B96" s="33" t="s">
        <v>95</v>
      </c>
      <c r="C96" s="34">
        <f>C97</f>
        <v>18250897</v>
      </c>
      <c r="D96" s="34">
        <f>D97</f>
        <v>-1779356.950000003</v>
      </c>
      <c r="E96" s="34">
        <f t="shared" ref="E96:H97" si="27">E97</f>
        <v>16471540.049999997</v>
      </c>
      <c r="F96" s="34">
        <f t="shared" si="27"/>
        <v>7223928.5899999989</v>
      </c>
      <c r="G96" s="34">
        <f t="shared" si="27"/>
        <v>6680878.589999998</v>
      </c>
      <c r="H96" s="35">
        <f t="shared" si="27"/>
        <v>9247611.4600000028</v>
      </c>
    </row>
    <row r="97" spans="1:8" s="32" customFormat="1" ht="26.25">
      <c r="A97" s="27"/>
      <c r="B97" s="61" t="s">
        <v>96</v>
      </c>
      <c r="C97" s="39">
        <f>C98</f>
        <v>18250897</v>
      </c>
      <c r="D97" s="39">
        <f>D98</f>
        <v>-1779356.950000003</v>
      </c>
      <c r="E97" s="39">
        <f t="shared" si="27"/>
        <v>16471540.049999997</v>
      </c>
      <c r="F97" s="39">
        <f t="shared" si="27"/>
        <v>7223928.5899999989</v>
      </c>
      <c r="G97" s="39">
        <f t="shared" si="27"/>
        <v>6680878.589999998</v>
      </c>
      <c r="H97" s="40">
        <f t="shared" si="27"/>
        <v>9247611.4600000028</v>
      </c>
    </row>
    <row r="98" spans="1:8">
      <c r="A98" s="46"/>
      <c r="B98" s="62" t="s">
        <v>97</v>
      </c>
      <c r="C98" s="48">
        <f t="shared" ref="C98:F98" si="28">C99</f>
        <v>18250897</v>
      </c>
      <c r="D98" s="48">
        <f t="shared" si="28"/>
        <v>-1779356.950000003</v>
      </c>
      <c r="E98" s="48">
        <f>E99</f>
        <v>16471540.049999997</v>
      </c>
      <c r="F98" s="48">
        <f t="shared" si="28"/>
        <v>7223928.5899999989</v>
      </c>
      <c r="G98" s="48">
        <f>G99</f>
        <v>6680878.589999998</v>
      </c>
      <c r="H98" s="49">
        <f>H99</f>
        <v>9247611.4600000028</v>
      </c>
    </row>
    <row r="99" spans="1:8" ht="25.5">
      <c r="A99" s="52"/>
      <c r="B99" s="47" t="s">
        <v>98</v>
      </c>
      <c r="C99" s="48">
        <v>18250897</v>
      </c>
      <c r="D99" s="48">
        <f t="shared" ref="D99" si="29">E99-C99</f>
        <v>-1779356.950000003</v>
      </c>
      <c r="E99" s="48">
        <v>16471540.049999997</v>
      </c>
      <c r="F99" s="48">
        <v>7223928.5899999989</v>
      </c>
      <c r="G99" s="48">
        <v>6680878.589999998</v>
      </c>
      <c r="H99" s="49">
        <v>9247611.4600000028</v>
      </c>
    </row>
    <row r="100" spans="1:8">
      <c r="A100" s="46"/>
      <c r="B100" s="28" t="s">
        <v>99</v>
      </c>
      <c r="C100" s="29">
        <f>SUM(C101:C111)</f>
        <v>1895935167</v>
      </c>
      <c r="D100" s="30">
        <f t="shared" ref="D100:H100" si="30">SUM(D101:D111)</f>
        <v>498060445.75999999</v>
      </c>
      <c r="E100" s="30">
        <f t="shared" si="30"/>
        <v>2393995612.7600002</v>
      </c>
      <c r="F100" s="30">
        <f t="shared" si="30"/>
        <v>2353846394.4400001</v>
      </c>
      <c r="G100" s="30">
        <f t="shared" si="30"/>
        <v>2321254446.4400001</v>
      </c>
      <c r="H100" s="31">
        <f t="shared" si="30"/>
        <v>40149218.320000008</v>
      </c>
    </row>
    <row r="101" spans="1:8">
      <c r="A101" s="46"/>
      <c r="B101" s="63" t="s">
        <v>100</v>
      </c>
      <c r="C101" s="48">
        <v>169057584</v>
      </c>
      <c r="D101" s="48">
        <f t="shared" ref="D101:D112" si="31">E101-C101</f>
        <v>53907715</v>
      </c>
      <c r="E101" s="48">
        <v>222965299</v>
      </c>
      <c r="F101" s="48">
        <v>220782754</v>
      </c>
      <c r="G101" s="48">
        <v>218082555</v>
      </c>
      <c r="H101" s="49">
        <v>2182545</v>
      </c>
    </row>
    <row r="102" spans="1:8">
      <c r="A102" s="46"/>
      <c r="B102" s="63" t="s">
        <v>101</v>
      </c>
      <c r="C102" s="48">
        <v>132180075</v>
      </c>
      <c r="D102" s="48">
        <f t="shared" si="31"/>
        <v>22297688</v>
      </c>
      <c r="E102" s="48">
        <v>154477763</v>
      </c>
      <c r="F102" s="48">
        <v>151074747</v>
      </c>
      <c r="G102" s="48">
        <v>151074747</v>
      </c>
      <c r="H102" s="49">
        <v>3403016</v>
      </c>
    </row>
    <row r="103" spans="1:8">
      <c r="A103" s="46"/>
      <c r="B103" s="63" t="s">
        <v>102</v>
      </c>
      <c r="C103" s="48">
        <v>99763326</v>
      </c>
      <c r="D103" s="48">
        <f t="shared" si="31"/>
        <v>9345447</v>
      </c>
      <c r="E103" s="48">
        <v>109108773</v>
      </c>
      <c r="F103" s="48">
        <v>107931742</v>
      </c>
      <c r="G103" s="48">
        <v>107260915</v>
      </c>
      <c r="H103" s="49">
        <v>1177031</v>
      </c>
    </row>
    <row r="104" spans="1:8">
      <c r="A104" s="46"/>
      <c r="B104" s="63" t="s">
        <v>103</v>
      </c>
      <c r="C104" s="48">
        <v>210998673</v>
      </c>
      <c r="D104" s="48">
        <f t="shared" si="31"/>
        <v>53563221.469999999</v>
      </c>
      <c r="E104" s="48">
        <v>264561894.47</v>
      </c>
      <c r="F104" s="48">
        <v>258140036</v>
      </c>
      <c r="G104" s="48">
        <v>258140036</v>
      </c>
      <c r="H104" s="49">
        <v>6421858.4699999988</v>
      </c>
    </row>
    <row r="105" spans="1:8">
      <c r="A105" s="46"/>
      <c r="B105" s="63" t="s">
        <v>104</v>
      </c>
      <c r="C105" s="48">
        <v>543445218</v>
      </c>
      <c r="D105" s="48">
        <f t="shared" si="31"/>
        <v>148130052</v>
      </c>
      <c r="E105" s="48">
        <v>691575270</v>
      </c>
      <c r="F105" s="48">
        <v>680714850</v>
      </c>
      <c r="G105" s="48">
        <v>680449955</v>
      </c>
      <c r="H105" s="49">
        <v>10860420</v>
      </c>
    </row>
    <row r="106" spans="1:8">
      <c r="A106" s="46"/>
      <c r="B106" s="63" t="s">
        <v>105</v>
      </c>
      <c r="C106" s="48">
        <v>99472041</v>
      </c>
      <c r="D106" s="48">
        <f t="shared" si="31"/>
        <v>22471233.870000005</v>
      </c>
      <c r="E106" s="48">
        <v>121943274.87</v>
      </c>
      <c r="F106" s="48">
        <v>120383647</v>
      </c>
      <c r="G106" s="48">
        <v>120383647</v>
      </c>
      <c r="H106" s="49">
        <v>1559627.870000001</v>
      </c>
    </row>
    <row r="107" spans="1:8">
      <c r="A107" s="46"/>
      <c r="B107" s="63" t="s">
        <v>106</v>
      </c>
      <c r="C107" s="48">
        <v>102756924</v>
      </c>
      <c r="D107" s="48">
        <f t="shared" si="31"/>
        <v>13131500</v>
      </c>
      <c r="E107" s="48">
        <v>115888424</v>
      </c>
      <c r="F107" s="48">
        <v>114423146</v>
      </c>
      <c r="G107" s="48">
        <v>114423146</v>
      </c>
      <c r="H107" s="49">
        <v>1465278</v>
      </c>
    </row>
    <row r="108" spans="1:8">
      <c r="A108" s="46"/>
      <c r="B108" s="63" t="s">
        <v>107</v>
      </c>
      <c r="C108" s="48">
        <v>242236656</v>
      </c>
      <c r="D108" s="48">
        <f t="shared" si="31"/>
        <v>123862904.44</v>
      </c>
      <c r="E108" s="48">
        <v>366099560.44</v>
      </c>
      <c r="F108" s="48">
        <v>360480875.44</v>
      </c>
      <c r="G108" s="48">
        <v>336138073.44</v>
      </c>
      <c r="H108" s="49">
        <v>5618685</v>
      </c>
    </row>
    <row r="109" spans="1:8">
      <c r="A109" s="46"/>
      <c r="B109" s="63" t="s">
        <v>108</v>
      </c>
      <c r="C109" s="48">
        <v>115886205</v>
      </c>
      <c r="D109" s="48">
        <f t="shared" si="31"/>
        <v>18686301</v>
      </c>
      <c r="E109" s="48">
        <v>134572506</v>
      </c>
      <c r="F109" s="48">
        <v>133039008</v>
      </c>
      <c r="G109" s="48">
        <v>128425783</v>
      </c>
      <c r="H109" s="49">
        <v>1533498</v>
      </c>
    </row>
    <row r="110" spans="1:8">
      <c r="A110" s="46"/>
      <c r="B110" s="63" t="s">
        <v>109</v>
      </c>
      <c r="C110" s="48">
        <v>90100908</v>
      </c>
      <c r="D110" s="48">
        <f t="shared" si="31"/>
        <v>9868744.6400000006</v>
      </c>
      <c r="E110" s="48">
        <v>99969652.640000001</v>
      </c>
      <c r="F110" s="48">
        <v>98098701</v>
      </c>
      <c r="G110" s="48">
        <v>98098701</v>
      </c>
      <c r="H110" s="49">
        <v>1870951.6400000006</v>
      </c>
    </row>
    <row r="111" spans="1:8">
      <c r="A111" s="46"/>
      <c r="B111" s="63" t="s">
        <v>110</v>
      </c>
      <c r="C111" s="48">
        <v>90037557</v>
      </c>
      <c r="D111" s="48">
        <f t="shared" si="31"/>
        <v>22795638.340000004</v>
      </c>
      <c r="E111" s="48">
        <v>112833195.34</v>
      </c>
      <c r="F111" s="48">
        <v>108776888</v>
      </c>
      <c r="G111" s="48">
        <v>108776888</v>
      </c>
      <c r="H111" s="49">
        <v>4056307.34</v>
      </c>
    </row>
    <row r="112" spans="1:8">
      <c r="A112" s="46"/>
      <c r="B112" s="28" t="s">
        <v>111</v>
      </c>
      <c r="C112" s="29">
        <v>2207013626</v>
      </c>
      <c r="D112" s="30">
        <f t="shared" si="31"/>
        <v>850374907.03999996</v>
      </c>
      <c r="E112" s="30">
        <v>3057388533.04</v>
      </c>
      <c r="F112" s="30">
        <v>2828747840.4000001</v>
      </c>
      <c r="G112" s="30">
        <v>2776928503.3800001</v>
      </c>
      <c r="H112" s="31">
        <v>228640692.63999963</v>
      </c>
    </row>
    <row r="113" spans="1:8">
      <c r="A113" s="46"/>
      <c r="B113" s="64"/>
      <c r="C113" s="65"/>
      <c r="D113" s="65"/>
      <c r="E113" s="65"/>
      <c r="F113" s="65"/>
      <c r="G113" s="65"/>
      <c r="H113" s="66"/>
    </row>
    <row r="114" spans="1:8" ht="15">
      <c r="A114" s="67"/>
      <c r="B114" s="24" t="s">
        <v>112</v>
      </c>
      <c r="C114" s="25">
        <f t="shared" ref="C114:H114" si="32">C115+C202+C214</f>
        <v>9682045251</v>
      </c>
      <c r="D114" s="25">
        <f t="shared" si="32"/>
        <v>2005137073.4299986</v>
      </c>
      <c r="E114" s="25">
        <f t="shared" si="32"/>
        <v>11687182324.43</v>
      </c>
      <c r="F114" s="25">
        <f t="shared" si="32"/>
        <v>8461236166.7599993</v>
      </c>
      <c r="G114" s="25">
        <f t="shared" si="32"/>
        <v>8422298117.6099987</v>
      </c>
      <c r="H114" s="26">
        <f t="shared" si="32"/>
        <v>3225946157.6700006</v>
      </c>
    </row>
    <row r="115" spans="1:8">
      <c r="A115" s="27"/>
      <c r="B115" s="28" t="s">
        <v>12</v>
      </c>
      <c r="C115" s="29">
        <f t="shared" ref="C115:H115" si="33">C116+C198</f>
        <v>8363536917</v>
      </c>
      <c r="D115" s="30">
        <f t="shared" si="33"/>
        <v>1639318465.2399988</v>
      </c>
      <c r="E115" s="30">
        <f t="shared" si="33"/>
        <v>10002855382.24</v>
      </c>
      <c r="F115" s="30">
        <f t="shared" si="33"/>
        <v>6777089486.3099995</v>
      </c>
      <c r="G115" s="30">
        <f t="shared" si="33"/>
        <v>6738151437.1599989</v>
      </c>
      <c r="H115" s="31">
        <f t="shared" si="33"/>
        <v>3225765895.9300003</v>
      </c>
    </row>
    <row r="116" spans="1:8">
      <c r="A116" s="27"/>
      <c r="B116" s="33" t="s">
        <v>13</v>
      </c>
      <c r="C116" s="34">
        <f t="shared" ref="C116:H116" si="34">C117+C193</f>
        <v>8363536917</v>
      </c>
      <c r="D116" s="34">
        <f t="shared" si="34"/>
        <v>1638662868.3899989</v>
      </c>
      <c r="E116" s="34">
        <f t="shared" si="34"/>
        <v>10002199785.389999</v>
      </c>
      <c r="F116" s="34">
        <f t="shared" si="34"/>
        <v>6776433889.4899998</v>
      </c>
      <c r="G116" s="34">
        <f t="shared" si="34"/>
        <v>6737495840.3399992</v>
      </c>
      <c r="H116" s="35">
        <f t="shared" si="34"/>
        <v>3225765895.9000001</v>
      </c>
    </row>
    <row r="117" spans="1:8">
      <c r="A117" s="27"/>
      <c r="B117" s="36" t="s">
        <v>14</v>
      </c>
      <c r="C117" s="34">
        <f t="shared" ref="C117:H117" si="35">C118+C150</f>
        <v>8363536917</v>
      </c>
      <c r="D117" s="34">
        <f t="shared" si="35"/>
        <v>1638662868.3899989</v>
      </c>
      <c r="E117" s="34">
        <f t="shared" si="35"/>
        <v>10002199785.389999</v>
      </c>
      <c r="F117" s="34">
        <f t="shared" si="35"/>
        <v>6776433889.4899998</v>
      </c>
      <c r="G117" s="34">
        <f t="shared" si="35"/>
        <v>6737495840.3399992</v>
      </c>
      <c r="H117" s="35">
        <f t="shared" si="35"/>
        <v>3225765895.9000001</v>
      </c>
    </row>
    <row r="118" spans="1:8">
      <c r="A118" s="37"/>
      <c r="B118" s="38" t="s">
        <v>15</v>
      </c>
      <c r="C118" s="39">
        <f>C119+SUM(C142:C149)</f>
        <v>2145252017</v>
      </c>
      <c r="D118" s="39">
        <f t="shared" ref="D118:H118" si="36">D119+SUM(D142:D149)</f>
        <v>271788144.22999948</v>
      </c>
      <c r="E118" s="39">
        <f t="shared" si="36"/>
        <v>2417040161.2299995</v>
      </c>
      <c r="F118" s="39">
        <f t="shared" si="36"/>
        <v>605308531.88999987</v>
      </c>
      <c r="G118" s="39">
        <f t="shared" si="36"/>
        <v>582210257.27999997</v>
      </c>
      <c r="H118" s="40">
        <f t="shared" si="36"/>
        <v>1811731629.3399999</v>
      </c>
    </row>
    <row r="119" spans="1:8">
      <c r="A119" s="41"/>
      <c r="B119" s="42" t="s">
        <v>16</v>
      </c>
      <c r="C119" s="43">
        <f t="shared" ref="C119:H119" si="37">SUM(C120:C137)</f>
        <v>2101282449</v>
      </c>
      <c r="D119" s="43">
        <f t="shared" si="37"/>
        <v>206674534.1499995</v>
      </c>
      <c r="E119" s="43">
        <f t="shared" si="37"/>
        <v>2307956983.1499996</v>
      </c>
      <c r="F119" s="43">
        <f t="shared" si="37"/>
        <v>505443285.56999993</v>
      </c>
      <c r="G119" s="43">
        <f t="shared" si="37"/>
        <v>482345010.95999998</v>
      </c>
      <c r="H119" s="44">
        <f t="shared" si="37"/>
        <v>1802513697.5799999</v>
      </c>
    </row>
    <row r="120" spans="1:8">
      <c r="A120" s="46"/>
      <c r="B120" s="47" t="s">
        <v>17</v>
      </c>
      <c r="C120" s="48">
        <v>0</v>
      </c>
      <c r="D120" s="48">
        <f t="shared" ref="D120:D136" si="38">E120-C120</f>
        <v>0</v>
      </c>
      <c r="E120" s="48">
        <v>0</v>
      </c>
      <c r="F120" s="48">
        <v>0</v>
      </c>
      <c r="G120" s="48">
        <v>0</v>
      </c>
      <c r="H120" s="49">
        <v>0</v>
      </c>
    </row>
    <row r="121" spans="1:8">
      <c r="A121" s="46"/>
      <c r="B121" s="47" t="s">
        <v>18</v>
      </c>
      <c r="C121" s="48">
        <v>0</v>
      </c>
      <c r="D121" s="48">
        <f t="shared" si="38"/>
        <v>680570411.71999979</v>
      </c>
      <c r="E121" s="48">
        <v>680570411.71999979</v>
      </c>
      <c r="F121" s="48">
        <v>193394441.34999996</v>
      </c>
      <c r="G121" s="48">
        <v>191349651.34999999</v>
      </c>
      <c r="H121" s="49">
        <v>487175970.37000012</v>
      </c>
    </row>
    <row r="122" spans="1:8">
      <c r="A122" s="46"/>
      <c r="B122" s="47" t="s">
        <v>19</v>
      </c>
      <c r="C122" s="48">
        <v>13101114</v>
      </c>
      <c r="D122" s="48">
        <f t="shared" si="38"/>
        <v>59848005.170000002</v>
      </c>
      <c r="E122" s="48">
        <v>72949119.170000002</v>
      </c>
      <c r="F122" s="48">
        <v>57810291.159999996</v>
      </c>
      <c r="G122" s="48">
        <v>56738451.159999996</v>
      </c>
      <c r="H122" s="49">
        <v>15138828.009999998</v>
      </c>
    </row>
    <row r="123" spans="1:8">
      <c r="A123" s="46"/>
      <c r="B123" s="47" t="s">
        <v>20</v>
      </c>
      <c r="C123" s="48">
        <v>0</v>
      </c>
      <c r="D123" s="48">
        <f t="shared" si="38"/>
        <v>0</v>
      </c>
      <c r="E123" s="48">
        <v>0</v>
      </c>
      <c r="F123" s="48">
        <v>0</v>
      </c>
      <c r="G123" s="48">
        <v>0</v>
      </c>
      <c r="H123" s="49">
        <v>0</v>
      </c>
    </row>
    <row r="124" spans="1:8">
      <c r="A124" s="46"/>
      <c r="B124" s="47" t="s">
        <v>21</v>
      </c>
      <c r="C124" s="48">
        <v>0</v>
      </c>
      <c r="D124" s="48">
        <f t="shared" si="38"/>
        <v>48636721.07</v>
      </c>
      <c r="E124" s="48">
        <v>48636721.07</v>
      </c>
      <c r="F124" s="48">
        <v>47989595.600000001</v>
      </c>
      <c r="G124" s="48">
        <v>47987454.359999999</v>
      </c>
      <c r="H124" s="49">
        <v>647125.47000000009</v>
      </c>
    </row>
    <row r="125" spans="1:8">
      <c r="A125" s="46"/>
      <c r="B125" s="47" t="s">
        <v>22</v>
      </c>
      <c r="C125" s="48">
        <v>0</v>
      </c>
      <c r="D125" s="48">
        <f t="shared" si="38"/>
        <v>65273505.629999988</v>
      </c>
      <c r="E125" s="48">
        <v>65273505.629999988</v>
      </c>
      <c r="F125" s="48">
        <v>30650494</v>
      </c>
      <c r="G125" s="48">
        <v>30650494</v>
      </c>
      <c r="H125" s="49">
        <v>34623011.630000003</v>
      </c>
    </row>
    <row r="126" spans="1:8">
      <c r="A126" s="46"/>
      <c r="B126" s="47" t="s">
        <v>23</v>
      </c>
      <c r="C126" s="48">
        <v>0</v>
      </c>
      <c r="D126" s="48">
        <f t="shared" si="38"/>
        <v>57941253.759999998</v>
      </c>
      <c r="E126" s="48">
        <v>57941253.759999998</v>
      </c>
      <c r="F126" s="48">
        <v>4616844.59</v>
      </c>
      <c r="G126" s="48">
        <v>4616844.59</v>
      </c>
      <c r="H126" s="49">
        <v>53324409.169999994</v>
      </c>
    </row>
    <row r="127" spans="1:8">
      <c r="A127" s="46"/>
      <c r="B127" s="47" t="s">
        <v>24</v>
      </c>
      <c r="C127" s="48">
        <v>0</v>
      </c>
      <c r="D127" s="48">
        <f t="shared" si="38"/>
        <v>12948718.190000001</v>
      </c>
      <c r="E127" s="48">
        <v>12948718.190000001</v>
      </c>
      <c r="F127" s="48">
        <v>7060473.6900000004</v>
      </c>
      <c r="G127" s="48">
        <v>7060473.6900000004</v>
      </c>
      <c r="H127" s="49">
        <v>5888244.5000000009</v>
      </c>
    </row>
    <row r="128" spans="1:8">
      <c r="A128" s="50"/>
      <c r="B128" s="47" t="s">
        <v>25</v>
      </c>
      <c r="C128" s="48">
        <v>0</v>
      </c>
      <c r="D128" s="48">
        <f t="shared" si="38"/>
        <v>15661787</v>
      </c>
      <c r="E128" s="48">
        <v>15661787</v>
      </c>
      <c r="F128" s="48">
        <v>2906787</v>
      </c>
      <c r="G128" s="48">
        <v>2870000</v>
      </c>
      <c r="H128" s="49">
        <v>12755000</v>
      </c>
    </row>
    <row r="129" spans="1:8">
      <c r="A129" s="46"/>
      <c r="B129" s="47" t="s">
        <v>26</v>
      </c>
      <c r="C129" s="48">
        <v>0</v>
      </c>
      <c r="D129" s="48">
        <f t="shared" si="38"/>
        <v>0</v>
      </c>
      <c r="E129" s="48">
        <v>0</v>
      </c>
      <c r="F129" s="48">
        <v>0</v>
      </c>
      <c r="G129" s="48">
        <v>0</v>
      </c>
      <c r="H129" s="49">
        <v>0</v>
      </c>
    </row>
    <row r="130" spans="1:8">
      <c r="A130" s="46"/>
      <c r="B130" s="47" t="s">
        <v>27</v>
      </c>
      <c r="C130" s="48">
        <v>0</v>
      </c>
      <c r="D130" s="48">
        <f t="shared" si="38"/>
        <v>1591.5</v>
      </c>
      <c r="E130" s="48">
        <v>1591.5</v>
      </c>
      <c r="F130" s="48">
        <v>0</v>
      </c>
      <c r="G130" s="48">
        <v>0</v>
      </c>
      <c r="H130" s="49">
        <v>1591.5</v>
      </c>
    </row>
    <row r="131" spans="1:8">
      <c r="A131" s="46"/>
      <c r="B131" s="47" t="s">
        <v>28</v>
      </c>
      <c r="C131" s="48">
        <v>0</v>
      </c>
      <c r="D131" s="48">
        <f t="shared" si="38"/>
        <v>7513081.1500000004</v>
      </c>
      <c r="E131" s="48">
        <v>7513081.1500000004</v>
      </c>
      <c r="F131" s="48">
        <v>7513081.1400000006</v>
      </c>
      <c r="G131" s="48">
        <v>7513081.1400000006</v>
      </c>
      <c r="H131" s="49">
        <v>9.9999997764825821E-3</v>
      </c>
    </row>
    <row r="132" spans="1:8">
      <c r="A132" s="46"/>
      <c r="B132" s="47" t="s">
        <v>29</v>
      </c>
      <c r="C132" s="48">
        <v>0</v>
      </c>
      <c r="D132" s="48">
        <f t="shared" si="38"/>
        <v>91755795.159999996</v>
      </c>
      <c r="E132" s="48">
        <v>91755795.159999996</v>
      </c>
      <c r="F132" s="48">
        <v>61759335.439999998</v>
      </c>
      <c r="G132" s="48">
        <v>53030342.039999999</v>
      </c>
      <c r="H132" s="49">
        <v>29996459.720000003</v>
      </c>
    </row>
    <row r="133" spans="1:8">
      <c r="A133" s="46"/>
      <c r="B133" s="47" t="s">
        <v>30</v>
      </c>
      <c r="C133" s="48">
        <v>66221198</v>
      </c>
      <c r="D133" s="48">
        <f t="shared" si="38"/>
        <v>56701723.719999999</v>
      </c>
      <c r="E133" s="48">
        <v>122922921.72</v>
      </c>
      <c r="F133" s="48">
        <v>78116634</v>
      </c>
      <c r="G133" s="48">
        <v>66902911.029999994</v>
      </c>
      <c r="H133" s="49">
        <v>44806287.720000006</v>
      </c>
    </row>
    <row r="134" spans="1:8">
      <c r="A134" s="46"/>
      <c r="B134" s="47" t="s">
        <v>31</v>
      </c>
      <c r="C134" s="48">
        <v>0</v>
      </c>
      <c r="D134" s="48">
        <f t="shared" si="38"/>
        <v>157625307.59999999</v>
      </c>
      <c r="E134" s="48">
        <v>157625307.59999999</v>
      </c>
      <c r="F134" s="48">
        <v>7625307.5999999996</v>
      </c>
      <c r="G134" s="48">
        <v>7625307.5999999996</v>
      </c>
      <c r="H134" s="49">
        <v>150000000</v>
      </c>
    </row>
    <row r="135" spans="1:8">
      <c r="A135" s="46"/>
      <c r="B135" s="47" t="s">
        <v>32</v>
      </c>
      <c r="C135" s="48">
        <v>0</v>
      </c>
      <c r="D135" s="48">
        <f t="shared" si="38"/>
        <v>10500000</v>
      </c>
      <c r="E135" s="48">
        <v>10500000</v>
      </c>
      <c r="F135" s="48">
        <v>6000000</v>
      </c>
      <c r="G135" s="48">
        <v>6000000</v>
      </c>
      <c r="H135" s="49">
        <v>4500000</v>
      </c>
    </row>
    <row r="136" spans="1:8">
      <c r="A136" s="52"/>
      <c r="B136" s="47" t="s">
        <v>33</v>
      </c>
      <c r="C136" s="48">
        <v>0</v>
      </c>
      <c r="D136" s="48">
        <f t="shared" si="38"/>
        <v>0</v>
      </c>
      <c r="E136" s="48">
        <v>0</v>
      </c>
      <c r="F136" s="48">
        <v>0</v>
      </c>
      <c r="G136" s="48">
        <v>0</v>
      </c>
      <c r="H136" s="49">
        <v>0</v>
      </c>
    </row>
    <row r="137" spans="1:8">
      <c r="A137" s="27"/>
      <c r="B137" s="53" t="s">
        <v>34</v>
      </c>
      <c r="C137" s="43">
        <f>SUM(C138:C141)</f>
        <v>2021960137</v>
      </c>
      <c r="D137" s="43">
        <f t="shared" ref="D137:H137" si="39">SUM(D138:D141)</f>
        <v>-1058303367.5200001</v>
      </c>
      <c r="E137" s="43">
        <f t="shared" si="39"/>
        <v>963656769.4799999</v>
      </c>
      <c r="F137" s="43">
        <f t="shared" si="39"/>
        <v>0</v>
      </c>
      <c r="G137" s="43">
        <f t="shared" si="39"/>
        <v>0</v>
      </c>
      <c r="H137" s="44">
        <f t="shared" si="39"/>
        <v>963656769.4799999</v>
      </c>
    </row>
    <row r="138" spans="1:8">
      <c r="A138" s="46"/>
      <c r="B138" s="54" t="s">
        <v>35</v>
      </c>
      <c r="C138" s="48">
        <v>0</v>
      </c>
      <c r="D138" s="48">
        <f t="shared" ref="D138:D149" si="40">E138-C138</f>
        <v>0</v>
      </c>
      <c r="E138" s="48">
        <v>0</v>
      </c>
      <c r="F138" s="48">
        <v>0</v>
      </c>
      <c r="G138" s="48">
        <v>0</v>
      </c>
      <c r="H138" s="49">
        <v>0</v>
      </c>
    </row>
    <row r="139" spans="1:8">
      <c r="A139" s="46"/>
      <c r="B139" s="54" t="s">
        <v>36</v>
      </c>
      <c r="C139" s="48">
        <v>2021960137</v>
      </c>
      <c r="D139" s="48">
        <f t="shared" si="40"/>
        <v>-1058303367.5200001</v>
      </c>
      <c r="E139" s="48">
        <v>963656769.4799999</v>
      </c>
      <c r="F139" s="48">
        <v>0</v>
      </c>
      <c r="G139" s="48">
        <v>0</v>
      </c>
      <c r="H139" s="49">
        <v>963656769.4799999</v>
      </c>
    </row>
    <row r="140" spans="1:8">
      <c r="A140" s="46"/>
      <c r="B140" s="54" t="s">
        <v>37</v>
      </c>
      <c r="C140" s="48">
        <v>0</v>
      </c>
      <c r="D140" s="48">
        <f t="shared" si="40"/>
        <v>0</v>
      </c>
      <c r="E140" s="48">
        <v>0</v>
      </c>
      <c r="F140" s="48">
        <v>0</v>
      </c>
      <c r="G140" s="48">
        <v>0</v>
      </c>
      <c r="H140" s="49">
        <v>0</v>
      </c>
    </row>
    <row r="141" spans="1:8">
      <c r="A141" s="46"/>
      <c r="B141" s="54" t="s">
        <v>38</v>
      </c>
      <c r="C141" s="48">
        <v>0</v>
      </c>
      <c r="D141" s="48">
        <f t="shared" si="40"/>
        <v>0</v>
      </c>
      <c r="E141" s="48">
        <v>0</v>
      </c>
      <c r="F141" s="48">
        <v>0</v>
      </c>
      <c r="G141" s="48">
        <v>0</v>
      </c>
      <c r="H141" s="49">
        <v>0</v>
      </c>
    </row>
    <row r="142" spans="1:8">
      <c r="A142" s="41"/>
      <c r="B142" s="42" t="s">
        <v>39</v>
      </c>
      <c r="C142" s="43">
        <v>0</v>
      </c>
      <c r="D142" s="43">
        <f t="shared" si="40"/>
        <v>18623644</v>
      </c>
      <c r="E142" s="43">
        <v>18623644</v>
      </c>
      <c r="F142" s="43">
        <v>18623644</v>
      </c>
      <c r="G142" s="43">
        <v>18623644</v>
      </c>
      <c r="H142" s="44">
        <v>0</v>
      </c>
    </row>
    <row r="143" spans="1:8">
      <c r="A143" s="41"/>
      <c r="B143" s="42" t="s">
        <v>40</v>
      </c>
      <c r="C143" s="43">
        <v>0</v>
      </c>
      <c r="D143" s="43">
        <f t="shared" si="40"/>
        <v>5535568.71</v>
      </c>
      <c r="E143" s="43">
        <v>5535568.71</v>
      </c>
      <c r="F143" s="43">
        <v>2921588.71</v>
      </c>
      <c r="G143" s="43">
        <v>2921588.71</v>
      </c>
      <c r="H143" s="44">
        <v>2613980</v>
      </c>
    </row>
    <row r="144" spans="1:8">
      <c r="A144" s="46"/>
      <c r="B144" s="42" t="s">
        <v>41</v>
      </c>
      <c r="C144" s="43">
        <v>0</v>
      </c>
      <c r="D144" s="43">
        <f t="shared" si="40"/>
        <v>0</v>
      </c>
      <c r="E144" s="43">
        <v>0</v>
      </c>
      <c r="F144" s="43">
        <v>0</v>
      </c>
      <c r="G144" s="43">
        <v>0</v>
      </c>
      <c r="H144" s="44">
        <v>0</v>
      </c>
    </row>
    <row r="145" spans="1:8" ht="25.5">
      <c r="A145" s="46"/>
      <c r="B145" s="42" t="s">
        <v>42</v>
      </c>
      <c r="C145" s="43">
        <v>0</v>
      </c>
      <c r="D145" s="43">
        <f t="shared" si="40"/>
        <v>1430183</v>
      </c>
      <c r="E145" s="43">
        <v>1430183</v>
      </c>
      <c r="F145" s="43">
        <v>1430183</v>
      </c>
      <c r="G145" s="43">
        <v>1430183</v>
      </c>
      <c r="H145" s="44">
        <v>0</v>
      </c>
    </row>
    <row r="146" spans="1:8">
      <c r="A146" s="46"/>
      <c r="B146" s="42" t="s">
        <v>43</v>
      </c>
      <c r="C146" s="43">
        <v>0</v>
      </c>
      <c r="D146" s="43">
        <f t="shared" si="40"/>
        <v>2247963</v>
      </c>
      <c r="E146" s="43">
        <v>2247963</v>
      </c>
      <c r="F146" s="43">
        <v>2247963</v>
      </c>
      <c r="G146" s="43">
        <v>2247963</v>
      </c>
      <c r="H146" s="44">
        <v>0</v>
      </c>
    </row>
    <row r="147" spans="1:8" ht="25.5">
      <c r="A147" s="46"/>
      <c r="B147" s="42" t="s">
        <v>44</v>
      </c>
      <c r="C147" s="43">
        <v>0</v>
      </c>
      <c r="D147" s="43">
        <f t="shared" si="40"/>
        <v>0</v>
      </c>
      <c r="E147" s="43">
        <v>0</v>
      </c>
      <c r="F147" s="43">
        <v>0</v>
      </c>
      <c r="G147" s="43">
        <v>0</v>
      </c>
      <c r="H147" s="44">
        <v>0</v>
      </c>
    </row>
    <row r="148" spans="1:8">
      <c r="A148" s="46"/>
      <c r="B148" s="42" t="s">
        <v>45</v>
      </c>
      <c r="C148" s="43">
        <v>43969568</v>
      </c>
      <c r="D148" s="43">
        <f t="shared" si="40"/>
        <v>32273163.370000005</v>
      </c>
      <c r="E148" s="43">
        <v>76242731.370000005</v>
      </c>
      <c r="F148" s="43">
        <v>69638779.609999999</v>
      </c>
      <c r="G148" s="43">
        <v>69638779.609999999</v>
      </c>
      <c r="H148" s="44">
        <v>6603951.7600000007</v>
      </c>
    </row>
    <row r="149" spans="1:8" ht="25.5">
      <c r="A149" s="56"/>
      <c r="B149" s="42" t="s">
        <v>46</v>
      </c>
      <c r="C149" s="43">
        <v>0</v>
      </c>
      <c r="D149" s="43">
        <f t="shared" si="40"/>
        <v>5003088</v>
      </c>
      <c r="E149" s="43">
        <v>5003088</v>
      </c>
      <c r="F149" s="43">
        <v>5003088</v>
      </c>
      <c r="G149" s="43">
        <v>5003088</v>
      </c>
      <c r="H149" s="44">
        <v>0</v>
      </c>
    </row>
    <row r="150" spans="1:8" ht="25.5">
      <c r="A150" s="37"/>
      <c r="B150" s="38" t="s">
        <v>47</v>
      </c>
      <c r="C150" s="39">
        <f t="shared" ref="C150:H150" si="41">C151+C181+C171+C174+C189+C183+C177</f>
        <v>6218284900</v>
      </c>
      <c r="D150" s="39">
        <f t="shared" si="41"/>
        <v>1366874724.1599994</v>
      </c>
      <c r="E150" s="39">
        <f t="shared" si="41"/>
        <v>7585159624.1599998</v>
      </c>
      <c r="F150" s="39">
        <f t="shared" si="41"/>
        <v>6171125357.5999994</v>
      </c>
      <c r="G150" s="39">
        <f t="shared" si="41"/>
        <v>6155285583.0599995</v>
      </c>
      <c r="H150" s="40">
        <f t="shared" si="41"/>
        <v>1414034266.5600002</v>
      </c>
    </row>
    <row r="151" spans="1:8">
      <c r="A151" s="41"/>
      <c r="B151" s="42" t="s">
        <v>48</v>
      </c>
      <c r="C151" s="43">
        <f>SUM(C152:C170)</f>
        <v>4672100606</v>
      </c>
      <c r="D151" s="43">
        <f t="shared" ref="D151:H151" si="42">SUM(D152:D170)</f>
        <v>721864675.37999964</v>
      </c>
      <c r="E151" s="43">
        <f t="shared" si="42"/>
        <v>5393965281.3800001</v>
      </c>
      <c r="F151" s="43">
        <f t="shared" si="42"/>
        <v>4014662562.3499999</v>
      </c>
      <c r="G151" s="43">
        <f t="shared" si="42"/>
        <v>4012657377.5799999</v>
      </c>
      <c r="H151" s="44">
        <f t="shared" si="42"/>
        <v>1379302719.03</v>
      </c>
    </row>
    <row r="152" spans="1:8">
      <c r="A152" s="46"/>
      <c r="B152" s="47" t="s">
        <v>49</v>
      </c>
      <c r="C152" s="48">
        <v>4104648092</v>
      </c>
      <c r="D152" s="48">
        <f t="shared" ref="D152:D170" si="43">E152-C152</f>
        <v>76074439.779999733</v>
      </c>
      <c r="E152" s="48">
        <v>4180722531.7799997</v>
      </c>
      <c r="F152" s="48">
        <v>2877835912.0999999</v>
      </c>
      <c r="G152" s="48">
        <v>2877240181.3699999</v>
      </c>
      <c r="H152" s="49">
        <v>1302886619.6800001</v>
      </c>
    </row>
    <row r="153" spans="1:8">
      <c r="A153" s="46"/>
      <c r="B153" s="47" t="s">
        <v>50</v>
      </c>
      <c r="C153" s="48">
        <v>161020842</v>
      </c>
      <c r="D153" s="48">
        <f t="shared" si="43"/>
        <v>98403651.370000005</v>
      </c>
      <c r="E153" s="48">
        <v>259424493.37</v>
      </c>
      <c r="F153" s="48">
        <v>258916605.37</v>
      </c>
      <c r="G153" s="48">
        <v>258916605.37</v>
      </c>
      <c r="H153" s="49">
        <v>507888</v>
      </c>
    </row>
    <row r="154" spans="1:8" ht="25.5">
      <c r="A154" s="46"/>
      <c r="B154" s="47" t="s">
        <v>51</v>
      </c>
      <c r="C154" s="48">
        <v>0</v>
      </c>
      <c r="D154" s="48">
        <f t="shared" si="43"/>
        <v>0</v>
      </c>
      <c r="E154" s="48">
        <v>0</v>
      </c>
      <c r="F154" s="48">
        <v>0</v>
      </c>
      <c r="G154" s="48">
        <v>0</v>
      </c>
      <c r="H154" s="49">
        <v>0</v>
      </c>
    </row>
    <row r="155" spans="1:8" ht="25.5">
      <c r="A155" s="46"/>
      <c r="B155" s="47" t="s">
        <v>52</v>
      </c>
      <c r="C155" s="48">
        <v>88590849</v>
      </c>
      <c r="D155" s="48">
        <f t="shared" si="43"/>
        <v>16653562</v>
      </c>
      <c r="E155" s="48">
        <v>105244411</v>
      </c>
      <c r="F155" s="48">
        <v>101813279</v>
      </c>
      <c r="G155" s="48">
        <v>101813279</v>
      </c>
      <c r="H155" s="49">
        <v>3431132</v>
      </c>
    </row>
    <row r="156" spans="1:8" ht="25.5">
      <c r="A156" s="46"/>
      <c r="B156" s="47" t="s">
        <v>53</v>
      </c>
      <c r="C156" s="48">
        <v>71114601</v>
      </c>
      <c r="D156" s="48">
        <f t="shared" si="43"/>
        <v>-2201377.1899999976</v>
      </c>
      <c r="E156" s="48">
        <v>68913223.810000002</v>
      </c>
      <c r="F156" s="48">
        <v>68913223.810000002</v>
      </c>
      <c r="G156" s="48">
        <v>68913223.810000002</v>
      </c>
      <c r="H156" s="49">
        <v>0</v>
      </c>
    </row>
    <row r="157" spans="1:8" ht="25.5">
      <c r="A157" s="46"/>
      <c r="B157" s="47" t="s">
        <v>54</v>
      </c>
      <c r="C157" s="48">
        <v>35196921</v>
      </c>
      <c r="D157" s="48">
        <f t="shared" si="43"/>
        <v>7223454</v>
      </c>
      <c r="E157" s="48">
        <v>42420375</v>
      </c>
      <c r="F157" s="48">
        <v>42420375</v>
      </c>
      <c r="G157" s="48">
        <v>42420375</v>
      </c>
      <c r="H157" s="49">
        <v>0</v>
      </c>
    </row>
    <row r="158" spans="1:8">
      <c r="A158" s="46"/>
      <c r="B158" s="47" t="s">
        <v>55</v>
      </c>
      <c r="C158" s="48">
        <v>32842769</v>
      </c>
      <c r="D158" s="48">
        <f t="shared" si="43"/>
        <v>12429908.370000005</v>
      </c>
      <c r="E158" s="48">
        <v>45272677.370000005</v>
      </c>
      <c r="F158" s="48">
        <v>42560838.019999996</v>
      </c>
      <c r="G158" s="48">
        <v>41151383.979999997</v>
      </c>
      <c r="H158" s="49">
        <v>2711839.3500000015</v>
      </c>
    </row>
    <row r="159" spans="1:8">
      <c r="A159" s="46"/>
      <c r="B159" s="47" t="s">
        <v>56</v>
      </c>
      <c r="C159" s="48">
        <v>0</v>
      </c>
      <c r="D159" s="48">
        <f t="shared" si="43"/>
        <v>0</v>
      </c>
      <c r="E159" s="48">
        <v>0</v>
      </c>
      <c r="F159" s="48">
        <v>0</v>
      </c>
      <c r="G159" s="48">
        <v>0</v>
      </c>
      <c r="H159" s="49">
        <v>0</v>
      </c>
    </row>
    <row r="160" spans="1:8">
      <c r="A160" s="46"/>
      <c r="B160" s="47" t="s">
        <v>57</v>
      </c>
      <c r="C160" s="48">
        <v>0</v>
      </c>
      <c r="D160" s="48">
        <f t="shared" si="43"/>
        <v>0</v>
      </c>
      <c r="E160" s="48">
        <v>0</v>
      </c>
      <c r="F160" s="48">
        <v>0</v>
      </c>
      <c r="G160" s="48">
        <v>0</v>
      </c>
      <c r="H160" s="49">
        <v>0</v>
      </c>
    </row>
    <row r="161" spans="1:8">
      <c r="A161" s="50"/>
      <c r="B161" s="47" t="s">
        <v>58</v>
      </c>
      <c r="C161" s="48">
        <v>0</v>
      </c>
      <c r="D161" s="48">
        <f t="shared" si="43"/>
        <v>0</v>
      </c>
      <c r="E161" s="48">
        <v>0</v>
      </c>
      <c r="F161" s="48">
        <v>0</v>
      </c>
      <c r="G161" s="48">
        <v>0</v>
      </c>
      <c r="H161" s="49">
        <v>0</v>
      </c>
    </row>
    <row r="162" spans="1:8">
      <c r="A162" s="46"/>
      <c r="B162" s="47" t="s">
        <v>59</v>
      </c>
      <c r="C162" s="48">
        <v>146199816</v>
      </c>
      <c r="D162" s="48">
        <f t="shared" si="43"/>
        <v>35855515</v>
      </c>
      <c r="E162" s="48">
        <v>182055331</v>
      </c>
      <c r="F162" s="48">
        <v>180059760</v>
      </c>
      <c r="G162" s="48">
        <v>180059760</v>
      </c>
      <c r="H162" s="49">
        <v>1995571</v>
      </c>
    </row>
    <row r="163" spans="1:8">
      <c r="A163" s="46"/>
      <c r="B163" s="47" t="s">
        <v>60</v>
      </c>
      <c r="C163" s="48">
        <v>23400537</v>
      </c>
      <c r="D163" s="48">
        <f t="shared" si="43"/>
        <v>21937203</v>
      </c>
      <c r="E163" s="48">
        <v>45337740</v>
      </c>
      <c r="F163" s="48">
        <v>45162366</v>
      </c>
      <c r="G163" s="48">
        <v>45162366</v>
      </c>
      <c r="H163" s="49">
        <v>175374</v>
      </c>
    </row>
    <row r="164" spans="1:8">
      <c r="A164" s="52"/>
      <c r="B164" s="47" t="s">
        <v>61</v>
      </c>
      <c r="C164" s="48">
        <v>0</v>
      </c>
      <c r="D164" s="48">
        <f t="shared" si="43"/>
        <v>42553023.920000002</v>
      </c>
      <c r="E164" s="48">
        <v>42553023.920000002</v>
      </c>
      <c r="F164" s="48">
        <v>42553023.920000002</v>
      </c>
      <c r="G164" s="48">
        <v>42553023.920000002</v>
      </c>
      <c r="H164" s="49">
        <v>0</v>
      </c>
    </row>
    <row r="165" spans="1:8" ht="25.5">
      <c r="A165" s="46"/>
      <c r="B165" s="57" t="s">
        <v>62</v>
      </c>
      <c r="C165" s="48">
        <v>0</v>
      </c>
      <c r="D165" s="48">
        <f t="shared" si="43"/>
        <v>397143395.49999988</v>
      </c>
      <c r="E165" s="48">
        <v>397143395.49999988</v>
      </c>
      <c r="F165" s="48">
        <v>329704750.49999988</v>
      </c>
      <c r="G165" s="48">
        <v>329704750.49999988</v>
      </c>
      <c r="H165" s="49">
        <v>67438645</v>
      </c>
    </row>
    <row r="166" spans="1:8">
      <c r="A166" s="46"/>
      <c r="B166" s="47" t="s">
        <v>63</v>
      </c>
      <c r="C166" s="48">
        <v>0</v>
      </c>
      <c r="D166" s="48">
        <f t="shared" si="43"/>
        <v>3081909.36</v>
      </c>
      <c r="E166" s="48">
        <v>3081909.36</v>
      </c>
      <c r="F166" s="48">
        <v>3081909.36</v>
      </c>
      <c r="G166" s="48">
        <v>3081909.36</v>
      </c>
      <c r="H166" s="49">
        <v>0</v>
      </c>
    </row>
    <row r="167" spans="1:8">
      <c r="A167" s="52"/>
      <c r="B167" s="47" t="s">
        <v>64</v>
      </c>
      <c r="C167" s="48">
        <v>9086179</v>
      </c>
      <c r="D167" s="48">
        <f t="shared" si="43"/>
        <v>12063051.000000004</v>
      </c>
      <c r="E167" s="48">
        <v>21149230.000000004</v>
      </c>
      <c r="F167" s="48">
        <v>20993580.000000004</v>
      </c>
      <c r="G167" s="48">
        <v>20993580.000000004</v>
      </c>
      <c r="H167" s="49">
        <v>155650</v>
      </c>
    </row>
    <row r="168" spans="1:8">
      <c r="A168" s="52"/>
      <c r="B168" s="57" t="s">
        <v>65</v>
      </c>
      <c r="C168" s="48">
        <v>0</v>
      </c>
      <c r="D168" s="48">
        <f t="shared" si="43"/>
        <v>392518.27</v>
      </c>
      <c r="E168" s="48">
        <v>392518.27</v>
      </c>
      <c r="F168" s="48">
        <v>392518.27</v>
      </c>
      <c r="G168" s="48">
        <v>392518.27</v>
      </c>
      <c r="H168" s="49">
        <v>0</v>
      </c>
    </row>
    <row r="169" spans="1:8">
      <c r="A169" s="52"/>
      <c r="B169" s="57" t="s">
        <v>66</v>
      </c>
      <c r="C169" s="48">
        <v>0</v>
      </c>
      <c r="D169" s="48">
        <f t="shared" si="43"/>
        <v>0</v>
      </c>
      <c r="E169" s="48">
        <v>0</v>
      </c>
      <c r="F169" s="48">
        <v>0</v>
      </c>
      <c r="G169" s="48">
        <v>0</v>
      </c>
      <c r="H169" s="49">
        <v>0</v>
      </c>
    </row>
    <row r="170" spans="1:8">
      <c r="A170" s="52"/>
      <c r="B170" s="57" t="s">
        <v>67</v>
      </c>
      <c r="C170" s="48">
        <v>0</v>
      </c>
      <c r="D170" s="48">
        <f t="shared" si="43"/>
        <v>254421</v>
      </c>
      <c r="E170" s="48">
        <v>254421</v>
      </c>
      <c r="F170" s="48">
        <v>254421</v>
      </c>
      <c r="G170" s="48">
        <v>254421</v>
      </c>
      <c r="H170" s="49">
        <v>0</v>
      </c>
    </row>
    <row r="171" spans="1:8">
      <c r="A171" s="41"/>
      <c r="B171" s="42" t="s">
        <v>68</v>
      </c>
      <c r="C171" s="43">
        <f>SUM(C172:C173)</f>
        <v>1462156397</v>
      </c>
      <c r="D171" s="43">
        <f t="shared" ref="D171:H171" si="44">SUM(D172:D173)</f>
        <v>315580505.62999982</v>
      </c>
      <c r="E171" s="43">
        <f t="shared" si="44"/>
        <v>1777736902.6299999</v>
      </c>
      <c r="F171" s="43">
        <f t="shared" si="44"/>
        <v>1772547292.01</v>
      </c>
      <c r="G171" s="43">
        <f t="shared" si="44"/>
        <v>1772547292.01</v>
      </c>
      <c r="H171" s="44">
        <f t="shared" si="44"/>
        <v>5189610.6200000085</v>
      </c>
    </row>
    <row r="172" spans="1:8">
      <c r="A172" s="46"/>
      <c r="B172" s="47" t="s">
        <v>69</v>
      </c>
      <c r="C172" s="48">
        <v>1127188476</v>
      </c>
      <c r="D172" s="48">
        <f t="shared" ref="D172:D173" si="45">E172-C172</f>
        <v>320349650.66999984</v>
      </c>
      <c r="E172" s="48">
        <v>1447538126.6699998</v>
      </c>
      <c r="F172" s="48">
        <v>1442362115.78</v>
      </c>
      <c r="G172" s="48">
        <v>1442362115.78</v>
      </c>
      <c r="H172" s="49">
        <v>5176010.8900000006</v>
      </c>
    </row>
    <row r="173" spans="1:8" ht="25.5">
      <c r="A173" s="46"/>
      <c r="B173" s="47" t="s">
        <v>70</v>
      </c>
      <c r="C173" s="48">
        <v>334967921</v>
      </c>
      <c r="D173" s="48">
        <f t="shared" si="45"/>
        <v>-4769145.0400000215</v>
      </c>
      <c r="E173" s="48">
        <v>330198775.95999998</v>
      </c>
      <c r="F173" s="48">
        <v>330185176.22999996</v>
      </c>
      <c r="G173" s="48">
        <v>330185176.22999996</v>
      </c>
      <c r="H173" s="49">
        <v>13599.730000007898</v>
      </c>
    </row>
    <row r="174" spans="1:8">
      <c r="A174" s="41"/>
      <c r="B174" s="42" t="s">
        <v>71</v>
      </c>
      <c r="C174" s="43">
        <f t="shared" ref="C174:H174" si="46">SUM(C175:C176)</f>
        <v>0</v>
      </c>
      <c r="D174" s="43">
        <f t="shared" si="46"/>
        <v>9554534</v>
      </c>
      <c r="E174" s="43">
        <f t="shared" si="46"/>
        <v>9554534</v>
      </c>
      <c r="F174" s="43">
        <f t="shared" si="46"/>
        <v>9554534</v>
      </c>
      <c r="G174" s="43">
        <f t="shared" si="46"/>
        <v>9554534</v>
      </c>
      <c r="H174" s="44">
        <f t="shared" si="46"/>
        <v>0</v>
      </c>
    </row>
    <row r="175" spans="1:8">
      <c r="A175" s="46"/>
      <c r="B175" s="47" t="s">
        <v>72</v>
      </c>
      <c r="C175" s="48">
        <v>0</v>
      </c>
      <c r="D175" s="48">
        <f t="shared" ref="D175:D176" si="47">E175-C175</f>
        <v>9554534</v>
      </c>
      <c r="E175" s="48">
        <v>9554534</v>
      </c>
      <c r="F175" s="48">
        <v>9554534</v>
      </c>
      <c r="G175" s="48">
        <v>9554534</v>
      </c>
      <c r="H175" s="49">
        <v>0</v>
      </c>
    </row>
    <row r="176" spans="1:8" ht="25.5">
      <c r="A176" s="46"/>
      <c r="B176" s="58" t="s">
        <v>73</v>
      </c>
      <c r="C176" s="48">
        <v>0</v>
      </c>
      <c r="D176" s="48">
        <f t="shared" si="47"/>
        <v>0</v>
      </c>
      <c r="E176" s="48">
        <v>0</v>
      </c>
      <c r="F176" s="48">
        <v>0</v>
      </c>
      <c r="G176" s="48">
        <v>0</v>
      </c>
      <c r="H176" s="49">
        <v>0</v>
      </c>
    </row>
    <row r="177" spans="1:8">
      <c r="A177" s="41"/>
      <c r="B177" s="42" t="s">
        <v>74</v>
      </c>
      <c r="C177" s="43">
        <f>SUM(C178:C179)</f>
        <v>0</v>
      </c>
      <c r="D177" s="43">
        <f t="shared" ref="D177:H177" si="48">SUM(D178:D179)</f>
        <v>3560400</v>
      </c>
      <c r="E177" s="43">
        <f t="shared" si="48"/>
        <v>3560400</v>
      </c>
      <c r="F177" s="43">
        <f t="shared" si="48"/>
        <v>3533116.62</v>
      </c>
      <c r="G177" s="43">
        <f t="shared" si="48"/>
        <v>3533116.62</v>
      </c>
      <c r="H177" s="44">
        <f t="shared" si="48"/>
        <v>27283.379999999888</v>
      </c>
    </row>
    <row r="178" spans="1:8" ht="25.5">
      <c r="A178" s="59"/>
      <c r="B178" s="47" t="s">
        <v>75</v>
      </c>
      <c r="C178" s="48">
        <v>0</v>
      </c>
      <c r="D178" s="48">
        <f t="shared" ref="D178:D180" si="49">E178-C178</f>
        <v>0</v>
      </c>
      <c r="E178" s="48">
        <v>0</v>
      </c>
      <c r="F178" s="48">
        <v>0</v>
      </c>
      <c r="G178" s="48">
        <v>0</v>
      </c>
      <c r="H178" s="49">
        <v>0</v>
      </c>
    </row>
    <row r="179" spans="1:8" ht="25.5">
      <c r="A179" s="46"/>
      <c r="B179" s="47" t="s">
        <v>76</v>
      </c>
      <c r="C179" s="48">
        <v>0</v>
      </c>
      <c r="D179" s="48">
        <f t="shared" si="49"/>
        <v>3560400</v>
      </c>
      <c r="E179" s="48">
        <v>3560400</v>
      </c>
      <c r="F179" s="48">
        <v>3533116.62</v>
      </c>
      <c r="G179" s="48">
        <v>3533116.62</v>
      </c>
      <c r="H179" s="49">
        <v>27283.379999999888</v>
      </c>
    </row>
    <row r="180" spans="1:8">
      <c r="A180" s="60"/>
      <c r="B180" s="47" t="s">
        <v>77</v>
      </c>
      <c r="C180" s="48">
        <v>0</v>
      </c>
      <c r="D180" s="48">
        <f t="shared" si="49"/>
        <v>0</v>
      </c>
      <c r="E180" s="48">
        <v>0</v>
      </c>
      <c r="F180" s="48">
        <v>0</v>
      </c>
      <c r="G180" s="48">
        <v>0</v>
      </c>
      <c r="H180" s="49">
        <v>0</v>
      </c>
    </row>
    <row r="181" spans="1:8">
      <c r="A181" s="41"/>
      <c r="B181" s="42" t="s">
        <v>78</v>
      </c>
      <c r="C181" s="43">
        <f t="shared" ref="C181:H181" si="50">SUM(C182:C182)</f>
        <v>0</v>
      </c>
      <c r="D181" s="43">
        <f t="shared" si="50"/>
        <v>226058120.19999996</v>
      </c>
      <c r="E181" s="43">
        <f t="shared" si="50"/>
        <v>226058120.19999996</v>
      </c>
      <c r="F181" s="43">
        <f t="shared" si="50"/>
        <v>206554560.70999995</v>
      </c>
      <c r="G181" s="43">
        <f t="shared" si="50"/>
        <v>203019550.93999994</v>
      </c>
      <c r="H181" s="44">
        <f t="shared" si="50"/>
        <v>19503559.49000001</v>
      </c>
    </row>
    <row r="182" spans="1:8">
      <c r="A182" s="46"/>
      <c r="B182" s="47" t="s">
        <v>79</v>
      </c>
      <c r="C182" s="48">
        <v>0</v>
      </c>
      <c r="D182" s="48">
        <f t="shared" ref="D182" si="51">E182-C182</f>
        <v>226058120.19999996</v>
      </c>
      <c r="E182" s="48">
        <v>226058120.19999996</v>
      </c>
      <c r="F182" s="48">
        <v>206554560.70999995</v>
      </c>
      <c r="G182" s="48">
        <v>203019550.93999994</v>
      </c>
      <c r="H182" s="49">
        <v>19503559.49000001</v>
      </c>
    </row>
    <row r="183" spans="1:8">
      <c r="A183" s="27"/>
      <c r="B183" s="42" t="s">
        <v>80</v>
      </c>
      <c r="C183" s="43">
        <f>SUM(C184:C188)</f>
        <v>84027897</v>
      </c>
      <c r="D183" s="43">
        <f t="shared" ref="D183:H183" si="52">SUM(D184:D188)</f>
        <v>90256488.949999988</v>
      </c>
      <c r="E183" s="43">
        <f t="shared" si="52"/>
        <v>174284385.95000002</v>
      </c>
      <c r="F183" s="43">
        <f t="shared" si="52"/>
        <v>164273291.91000003</v>
      </c>
      <c r="G183" s="43">
        <f t="shared" si="52"/>
        <v>153973711.91000003</v>
      </c>
      <c r="H183" s="44">
        <f t="shared" si="52"/>
        <v>10011094.039999999</v>
      </c>
    </row>
    <row r="184" spans="1:8" ht="25.5">
      <c r="A184" s="46"/>
      <c r="B184" s="47" t="s">
        <v>81</v>
      </c>
      <c r="C184" s="48">
        <v>84027897</v>
      </c>
      <c r="D184" s="48">
        <f t="shared" ref="D184:D188" si="53">E184-C184</f>
        <v>60690181.530000001</v>
      </c>
      <c r="E184" s="48">
        <v>144718078.53</v>
      </c>
      <c r="F184" s="48">
        <v>134753017.36000001</v>
      </c>
      <c r="G184" s="48">
        <v>124843437.36000001</v>
      </c>
      <c r="H184" s="49">
        <v>9965061.1699999999</v>
      </c>
    </row>
    <row r="185" spans="1:8">
      <c r="A185" s="46"/>
      <c r="B185" s="47" t="s">
        <v>82</v>
      </c>
      <c r="C185" s="48">
        <v>0</v>
      </c>
      <c r="D185" s="48">
        <f t="shared" si="53"/>
        <v>9961075.5799999982</v>
      </c>
      <c r="E185" s="48">
        <v>9961075.5799999982</v>
      </c>
      <c r="F185" s="48">
        <v>9915042.709999999</v>
      </c>
      <c r="G185" s="48">
        <v>9525042.709999999</v>
      </c>
      <c r="H185" s="49">
        <v>46032.869999999995</v>
      </c>
    </row>
    <row r="186" spans="1:8" ht="25.5">
      <c r="A186" s="46"/>
      <c r="B186" s="47" t="s">
        <v>83</v>
      </c>
      <c r="C186" s="48">
        <v>0</v>
      </c>
      <c r="D186" s="48">
        <f t="shared" si="53"/>
        <v>892953.53</v>
      </c>
      <c r="E186" s="48">
        <v>892953.53</v>
      </c>
      <c r="F186" s="48">
        <v>892953.53</v>
      </c>
      <c r="G186" s="48">
        <v>892953.53</v>
      </c>
      <c r="H186" s="49">
        <v>0</v>
      </c>
    </row>
    <row r="187" spans="1:8">
      <c r="A187" s="46"/>
      <c r="B187" s="47" t="s">
        <v>84</v>
      </c>
      <c r="C187" s="48">
        <v>0</v>
      </c>
      <c r="D187" s="48">
        <f t="shared" si="53"/>
        <v>1786812.1300000001</v>
      </c>
      <c r="E187" s="48">
        <v>1786812.1300000001</v>
      </c>
      <c r="F187" s="48">
        <v>1786812.1300000001</v>
      </c>
      <c r="G187" s="48">
        <v>1786812.1300000001</v>
      </c>
      <c r="H187" s="49">
        <v>0</v>
      </c>
    </row>
    <row r="188" spans="1:8">
      <c r="A188" s="46"/>
      <c r="B188" s="47" t="s">
        <v>85</v>
      </c>
      <c r="C188" s="48">
        <v>0</v>
      </c>
      <c r="D188" s="48">
        <f t="shared" si="53"/>
        <v>16925466.18</v>
      </c>
      <c r="E188" s="48">
        <v>16925466.18</v>
      </c>
      <c r="F188" s="48">
        <v>16925466.18</v>
      </c>
      <c r="G188" s="48">
        <v>16925466.18</v>
      </c>
      <c r="H188" s="49">
        <v>0</v>
      </c>
    </row>
    <row r="189" spans="1:8">
      <c r="A189" s="41"/>
      <c r="B189" s="42" t="s">
        <v>86</v>
      </c>
      <c r="C189" s="43">
        <f t="shared" ref="C189:H189" si="54">SUM(C190:C192)</f>
        <v>0</v>
      </c>
      <c r="D189" s="43">
        <f t="shared" si="54"/>
        <v>0</v>
      </c>
      <c r="E189" s="43">
        <f t="shared" si="54"/>
        <v>0</v>
      </c>
      <c r="F189" s="43">
        <f t="shared" si="54"/>
        <v>0</v>
      </c>
      <c r="G189" s="43">
        <f t="shared" si="54"/>
        <v>0</v>
      </c>
      <c r="H189" s="44">
        <f t="shared" si="54"/>
        <v>0</v>
      </c>
    </row>
    <row r="190" spans="1:8" ht="25.5">
      <c r="A190" s="46"/>
      <c r="B190" s="47" t="s">
        <v>87</v>
      </c>
      <c r="C190" s="48">
        <v>0</v>
      </c>
      <c r="D190" s="48">
        <f t="shared" ref="D190:D192" si="55">E190-C190</f>
        <v>0</v>
      </c>
      <c r="E190" s="48">
        <v>0</v>
      </c>
      <c r="F190" s="48">
        <v>0</v>
      </c>
      <c r="G190" s="48">
        <v>0</v>
      </c>
      <c r="H190" s="49">
        <v>0</v>
      </c>
    </row>
    <row r="191" spans="1:8" ht="25.5">
      <c r="A191" s="46"/>
      <c r="B191" s="47" t="s">
        <v>88</v>
      </c>
      <c r="C191" s="48">
        <v>0</v>
      </c>
      <c r="D191" s="48">
        <f t="shared" si="55"/>
        <v>0</v>
      </c>
      <c r="E191" s="48">
        <v>0</v>
      </c>
      <c r="F191" s="48">
        <v>0</v>
      </c>
      <c r="G191" s="48">
        <v>0</v>
      </c>
      <c r="H191" s="49">
        <v>0</v>
      </c>
    </row>
    <row r="192" spans="1:8" ht="25.5">
      <c r="A192" s="46"/>
      <c r="B192" s="47" t="s">
        <v>89</v>
      </c>
      <c r="C192" s="48">
        <v>0</v>
      </c>
      <c r="D192" s="48">
        <f t="shared" si="55"/>
        <v>0</v>
      </c>
      <c r="E192" s="48">
        <v>0</v>
      </c>
      <c r="F192" s="48">
        <v>0</v>
      </c>
      <c r="G192" s="48">
        <v>0</v>
      </c>
      <c r="H192" s="49">
        <v>0</v>
      </c>
    </row>
    <row r="193" spans="1:8" ht="25.5">
      <c r="A193" s="37"/>
      <c r="B193" s="61" t="s">
        <v>90</v>
      </c>
      <c r="C193" s="39">
        <f>C194</f>
        <v>0</v>
      </c>
      <c r="D193" s="39">
        <f>D194</f>
        <v>0</v>
      </c>
      <c r="E193" s="39">
        <f t="shared" ref="E193:H193" si="56">E194</f>
        <v>0</v>
      </c>
      <c r="F193" s="39">
        <f t="shared" si="56"/>
        <v>0</v>
      </c>
      <c r="G193" s="39">
        <f t="shared" si="56"/>
        <v>0</v>
      </c>
      <c r="H193" s="40">
        <f t="shared" si="56"/>
        <v>0</v>
      </c>
    </row>
    <row r="194" spans="1:8">
      <c r="A194" s="27"/>
      <c r="B194" s="62" t="s">
        <v>91</v>
      </c>
      <c r="C194" s="48">
        <f t="shared" ref="C194:H194" si="57">SUM(C195:C197)</f>
        <v>0</v>
      </c>
      <c r="D194" s="48">
        <f t="shared" si="57"/>
        <v>0</v>
      </c>
      <c r="E194" s="48">
        <v>0</v>
      </c>
      <c r="F194" s="48">
        <f t="shared" si="57"/>
        <v>0</v>
      </c>
      <c r="G194" s="48">
        <f t="shared" si="57"/>
        <v>0</v>
      </c>
      <c r="H194" s="49">
        <f t="shared" si="57"/>
        <v>0</v>
      </c>
    </row>
    <row r="195" spans="1:8" ht="25.5">
      <c r="A195" s="46"/>
      <c r="B195" s="47" t="s">
        <v>92</v>
      </c>
      <c r="C195" s="48">
        <v>0</v>
      </c>
      <c r="D195" s="48">
        <f t="shared" ref="D195:D197" si="58">E195-C195</f>
        <v>0</v>
      </c>
      <c r="E195" s="48">
        <v>0</v>
      </c>
      <c r="F195" s="48">
        <v>0</v>
      </c>
      <c r="G195" s="48">
        <v>0</v>
      </c>
      <c r="H195" s="49">
        <v>0</v>
      </c>
    </row>
    <row r="196" spans="1:8">
      <c r="A196" s="59"/>
      <c r="B196" s="47" t="s">
        <v>93</v>
      </c>
      <c r="C196" s="48">
        <v>0</v>
      </c>
      <c r="D196" s="48">
        <f t="shared" si="58"/>
        <v>0</v>
      </c>
      <c r="E196" s="48">
        <v>0</v>
      </c>
      <c r="F196" s="48">
        <v>0</v>
      </c>
      <c r="G196" s="48">
        <v>0</v>
      </c>
      <c r="H196" s="49">
        <v>0</v>
      </c>
    </row>
    <row r="197" spans="1:8">
      <c r="A197" s="46"/>
      <c r="B197" s="47" t="s">
        <v>94</v>
      </c>
      <c r="C197" s="48">
        <v>0</v>
      </c>
      <c r="D197" s="48">
        <f t="shared" si="58"/>
        <v>0</v>
      </c>
      <c r="E197" s="48">
        <v>0</v>
      </c>
      <c r="F197" s="48">
        <v>0</v>
      </c>
      <c r="G197" s="48">
        <v>0</v>
      </c>
      <c r="H197" s="49">
        <v>0</v>
      </c>
    </row>
    <row r="198" spans="1:8">
      <c r="A198" s="37"/>
      <c r="B198" s="33" t="s">
        <v>95</v>
      </c>
      <c r="C198" s="34">
        <f>C199</f>
        <v>0</v>
      </c>
      <c r="D198" s="34">
        <f>D199</f>
        <v>655596.85000000009</v>
      </c>
      <c r="E198" s="34">
        <f t="shared" ref="E198:H199" si="59">E199</f>
        <v>655596.85000000009</v>
      </c>
      <c r="F198" s="34">
        <f t="shared" si="59"/>
        <v>655596.82000000007</v>
      </c>
      <c r="G198" s="34">
        <f t="shared" si="59"/>
        <v>655596.82000000007</v>
      </c>
      <c r="H198" s="35">
        <f t="shared" si="59"/>
        <v>2.9999999998835847E-2</v>
      </c>
    </row>
    <row r="199" spans="1:8" ht="25.5">
      <c r="A199" s="27"/>
      <c r="B199" s="61" t="s">
        <v>96</v>
      </c>
      <c r="C199" s="39">
        <f>C200</f>
        <v>0</v>
      </c>
      <c r="D199" s="39">
        <f>D200</f>
        <v>655596.85000000009</v>
      </c>
      <c r="E199" s="39">
        <f t="shared" si="59"/>
        <v>655596.85000000009</v>
      </c>
      <c r="F199" s="39">
        <f t="shared" si="59"/>
        <v>655596.82000000007</v>
      </c>
      <c r="G199" s="39">
        <f t="shared" si="59"/>
        <v>655596.82000000007</v>
      </c>
      <c r="H199" s="40">
        <f t="shared" si="59"/>
        <v>2.9999999998835847E-2</v>
      </c>
    </row>
    <row r="200" spans="1:8">
      <c r="A200" s="46"/>
      <c r="B200" s="62" t="s">
        <v>97</v>
      </c>
      <c r="C200" s="48">
        <f t="shared" ref="C200:F200" si="60">C201</f>
        <v>0</v>
      </c>
      <c r="D200" s="48">
        <f t="shared" si="60"/>
        <v>655596.85000000009</v>
      </c>
      <c r="E200" s="48">
        <f>E201</f>
        <v>655596.85000000009</v>
      </c>
      <c r="F200" s="48">
        <f t="shared" si="60"/>
        <v>655596.82000000007</v>
      </c>
      <c r="G200" s="48">
        <f>G201</f>
        <v>655596.82000000007</v>
      </c>
      <c r="H200" s="49">
        <f>H201</f>
        <v>2.9999999998835847E-2</v>
      </c>
    </row>
    <row r="201" spans="1:8" ht="25.5">
      <c r="A201" s="52"/>
      <c r="B201" s="47" t="s">
        <v>98</v>
      </c>
      <c r="C201" s="48">
        <v>0</v>
      </c>
      <c r="D201" s="48">
        <f t="shared" ref="D201" si="61">E201-C201</f>
        <v>655596.85000000009</v>
      </c>
      <c r="E201" s="48">
        <v>655596.85000000009</v>
      </c>
      <c r="F201" s="48">
        <v>655596.82000000007</v>
      </c>
      <c r="G201" s="48">
        <v>655596.82000000007</v>
      </c>
      <c r="H201" s="49">
        <v>2.9999999998835847E-2</v>
      </c>
    </row>
    <row r="202" spans="1:8">
      <c r="A202" s="46"/>
      <c r="B202" s="28" t="s">
        <v>99</v>
      </c>
      <c r="C202" s="29">
        <f>SUM(C203:C213)</f>
        <v>1256231475</v>
      </c>
      <c r="D202" s="30">
        <f t="shared" ref="D202:H202" si="62">SUM(D203:D213)</f>
        <v>365818608.60999995</v>
      </c>
      <c r="E202" s="30">
        <f t="shared" si="62"/>
        <v>1622050083.6099999</v>
      </c>
      <c r="F202" s="30">
        <f t="shared" si="62"/>
        <v>1621869822.0799999</v>
      </c>
      <c r="G202" s="30">
        <f t="shared" si="62"/>
        <v>1621869822.0799999</v>
      </c>
      <c r="H202" s="31">
        <f t="shared" si="62"/>
        <v>180261.52999999933</v>
      </c>
    </row>
    <row r="203" spans="1:8">
      <c r="A203" s="46"/>
      <c r="B203" s="63" t="s">
        <v>100</v>
      </c>
      <c r="C203" s="48">
        <v>54233145</v>
      </c>
      <c r="D203" s="48">
        <f t="shared" ref="D203:D214" si="63">E203-C203</f>
        <v>12705343.920000002</v>
      </c>
      <c r="E203" s="48">
        <v>66938488.920000002</v>
      </c>
      <c r="F203" s="48">
        <v>66938488.920000002</v>
      </c>
      <c r="G203" s="48">
        <v>66938488.920000002</v>
      </c>
      <c r="H203" s="49">
        <v>0</v>
      </c>
    </row>
    <row r="204" spans="1:8">
      <c r="A204" s="46"/>
      <c r="B204" s="63" t="s">
        <v>101</v>
      </c>
      <c r="C204" s="48">
        <v>178314210</v>
      </c>
      <c r="D204" s="48">
        <f t="shared" si="63"/>
        <v>41323648.539999992</v>
      </c>
      <c r="E204" s="48">
        <v>219637858.53999999</v>
      </c>
      <c r="F204" s="48">
        <v>219637858.53999999</v>
      </c>
      <c r="G204" s="48">
        <v>219637858.53999999</v>
      </c>
      <c r="H204" s="49">
        <v>0</v>
      </c>
    </row>
    <row r="205" spans="1:8">
      <c r="A205" s="46"/>
      <c r="B205" s="63" t="s">
        <v>102</v>
      </c>
      <c r="C205" s="48">
        <v>11876535</v>
      </c>
      <c r="D205" s="48">
        <f t="shared" si="63"/>
        <v>30163987.960000001</v>
      </c>
      <c r="E205" s="48">
        <v>42040522.960000001</v>
      </c>
      <c r="F205" s="48">
        <v>41860261.43</v>
      </c>
      <c r="G205" s="48">
        <v>41860261.43</v>
      </c>
      <c r="H205" s="49">
        <v>180261.52999999933</v>
      </c>
    </row>
    <row r="206" spans="1:8">
      <c r="A206" s="46"/>
      <c r="B206" s="63" t="s">
        <v>103</v>
      </c>
      <c r="C206" s="48">
        <v>244586574</v>
      </c>
      <c r="D206" s="48">
        <f t="shared" si="63"/>
        <v>42065756.75999999</v>
      </c>
      <c r="E206" s="48">
        <v>286652330.75999999</v>
      </c>
      <c r="F206" s="48">
        <v>286652330.75999999</v>
      </c>
      <c r="G206" s="48">
        <v>286652330.75999999</v>
      </c>
      <c r="H206" s="49">
        <v>0</v>
      </c>
    </row>
    <row r="207" spans="1:8">
      <c r="A207" s="46"/>
      <c r="B207" s="63" t="s">
        <v>104</v>
      </c>
      <c r="C207" s="48">
        <v>429430536</v>
      </c>
      <c r="D207" s="48">
        <f t="shared" si="63"/>
        <v>49070538.129999995</v>
      </c>
      <c r="E207" s="48">
        <v>478501074.13</v>
      </c>
      <c r="F207" s="48">
        <v>478501074.13</v>
      </c>
      <c r="G207" s="48">
        <v>478501074.13</v>
      </c>
      <c r="H207" s="49">
        <v>0</v>
      </c>
    </row>
    <row r="208" spans="1:8">
      <c r="A208" s="46"/>
      <c r="B208" s="63" t="s">
        <v>105</v>
      </c>
      <c r="C208" s="48">
        <v>83203731</v>
      </c>
      <c r="D208" s="48">
        <f t="shared" si="63"/>
        <v>25452533.420000002</v>
      </c>
      <c r="E208" s="48">
        <v>108656264.42</v>
      </c>
      <c r="F208" s="48">
        <v>108656264.42</v>
      </c>
      <c r="G208" s="48">
        <v>108656264.42</v>
      </c>
      <c r="H208" s="49">
        <v>0</v>
      </c>
    </row>
    <row r="209" spans="1:8">
      <c r="A209" s="46"/>
      <c r="B209" s="63" t="s">
        <v>106</v>
      </c>
      <c r="C209" s="48">
        <v>41722200</v>
      </c>
      <c r="D209" s="48">
        <f t="shared" si="63"/>
        <v>24157253.240000002</v>
      </c>
      <c r="E209" s="48">
        <v>65879453.240000002</v>
      </c>
      <c r="F209" s="48">
        <v>65879453.240000002</v>
      </c>
      <c r="G209" s="48">
        <v>65879453.240000002</v>
      </c>
      <c r="H209" s="49">
        <v>0</v>
      </c>
    </row>
    <row r="210" spans="1:8">
      <c r="A210" s="46"/>
      <c r="B210" s="63" t="s">
        <v>107</v>
      </c>
      <c r="C210" s="48">
        <v>119347974</v>
      </c>
      <c r="D210" s="48">
        <f t="shared" si="63"/>
        <v>57208275.349999994</v>
      </c>
      <c r="E210" s="48">
        <v>176556249.34999999</v>
      </c>
      <c r="F210" s="48">
        <v>176556249.34999999</v>
      </c>
      <c r="G210" s="48">
        <v>176556249.34999999</v>
      </c>
      <c r="H210" s="49">
        <v>0</v>
      </c>
    </row>
    <row r="211" spans="1:8">
      <c r="A211" s="46"/>
      <c r="B211" s="63" t="s">
        <v>108</v>
      </c>
      <c r="C211" s="48">
        <v>32220018</v>
      </c>
      <c r="D211" s="48">
        <f t="shared" si="63"/>
        <v>28149076.060000002</v>
      </c>
      <c r="E211" s="48">
        <v>60369094.060000002</v>
      </c>
      <c r="F211" s="48">
        <v>60369094.060000002</v>
      </c>
      <c r="G211" s="48">
        <v>60369094.060000002</v>
      </c>
      <c r="H211" s="49">
        <v>0</v>
      </c>
    </row>
    <row r="212" spans="1:8">
      <c r="A212" s="46"/>
      <c r="B212" s="63" t="s">
        <v>109</v>
      </c>
      <c r="C212" s="48">
        <v>48273471</v>
      </c>
      <c r="D212" s="48">
        <f t="shared" si="63"/>
        <v>46194388.230000004</v>
      </c>
      <c r="E212" s="48">
        <v>94467859.230000004</v>
      </c>
      <c r="F212" s="48">
        <v>94467859.230000004</v>
      </c>
      <c r="G212" s="48">
        <v>94467859.230000004</v>
      </c>
      <c r="H212" s="49">
        <v>0</v>
      </c>
    </row>
    <row r="213" spans="1:8">
      <c r="A213" s="46"/>
      <c r="B213" s="63" t="s">
        <v>110</v>
      </c>
      <c r="C213" s="48">
        <v>13023081</v>
      </c>
      <c r="D213" s="48">
        <f t="shared" si="63"/>
        <v>9327807</v>
      </c>
      <c r="E213" s="48">
        <v>22350888</v>
      </c>
      <c r="F213" s="48">
        <v>22350888</v>
      </c>
      <c r="G213" s="48">
        <v>22350888</v>
      </c>
      <c r="H213" s="49">
        <v>0</v>
      </c>
    </row>
    <row r="214" spans="1:8">
      <c r="A214" s="46"/>
      <c r="B214" s="28" t="s">
        <v>111</v>
      </c>
      <c r="C214" s="29">
        <v>62276859</v>
      </c>
      <c r="D214" s="30">
        <f t="shared" si="63"/>
        <v>-0.42000000178813934</v>
      </c>
      <c r="E214" s="30">
        <v>62276858.579999998</v>
      </c>
      <c r="F214" s="30">
        <v>62276858.370000005</v>
      </c>
      <c r="G214" s="30">
        <v>62276858.370000005</v>
      </c>
      <c r="H214" s="31">
        <v>0.20999999344348907</v>
      </c>
    </row>
    <row r="215" spans="1:8">
      <c r="A215" s="41"/>
      <c r="B215" s="68" t="s">
        <v>113</v>
      </c>
      <c r="C215" s="69">
        <f t="shared" ref="C215:H215" si="64">C12+C114</f>
        <v>21114442243</v>
      </c>
      <c r="D215" s="69">
        <f t="shared" si="64"/>
        <v>6390369251.3800011</v>
      </c>
      <c r="E215" s="69">
        <f t="shared" si="64"/>
        <v>27504811494.380001</v>
      </c>
      <c r="F215" s="69">
        <f t="shared" si="64"/>
        <v>22542310645.619999</v>
      </c>
      <c r="G215" s="69">
        <f t="shared" si="64"/>
        <v>20892185448.869995</v>
      </c>
      <c r="H215" s="70">
        <f t="shared" si="64"/>
        <v>4962500848.7600002</v>
      </c>
    </row>
    <row r="216" spans="1:8">
      <c r="A216" s="46"/>
      <c r="B216" s="71" t="s">
        <v>114</v>
      </c>
      <c r="C216" s="71"/>
      <c r="D216" s="71"/>
      <c r="E216" s="71"/>
      <c r="F216" s="71"/>
      <c r="G216" s="71"/>
      <c r="H216" s="71"/>
    </row>
    <row r="217" spans="1:8">
      <c r="A217" s="46"/>
      <c r="B217" s="72"/>
      <c r="C217" s="73"/>
      <c r="D217" s="73"/>
      <c r="E217" s="73"/>
      <c r="F217" s="73"/>
      <c r="G217" s="73"/>
      <c r="H217" s="73"/>
    </row>
    <row r="218" spans="1:8" ht="25.5">
      <c r="A218" s="46"/>
      <c r="B218" s="74"/>
      <c r="C218" s="75"/>
      <c r="D218" s="75"/>
      <c r="E218" s="75"/>
      <c r="F218" s="75"/>
      <c r="G218" s="75"/>
      <c r="H218" s="75"/>
    </row>
    <row r="219" spans="1:8">
      <c r="A219" s="46"/>
      <c r="B219" s="72"/>
      <c r="C219" s="76"/>
      <c r="D219" s="77"/>
      <c r="E219" s="77"/>
      <c r="F219" s="77"/>
      <c r="G219" s="77"/>
      <c r="H219" s="77"/>
    </row>
    <row r="220" spans="1:8">
      <c r="A220" s="46"/>
      <c r="B220" s="72"/>
      <c r="C220" s="73"/>
      <c r="D220" s="73"/>
      <c r="E220" s="73"/>
      <c r="F220" s="73"/>
      <c r="G220" s="73"/>
      <c r="H220" s="73"/>
    </row>
    <row r="221" spans="1:8">
      <c r="A221" s="46"/>
      <c r="B221" s="72"/>
      <c r="C221" s="73"/>
      <c r="D221" s="73"/>
      <c r="E221" s="73"/>
      <c r="F221" s="73"/>
      <c r="G221" s="73"/>
      <c r="H221" s="73"/>
    </row>
    <row r="222" spans="1:8">
      <c r="A222" s="46"/>
      <c r="B222" s="72"/>
      <c r="G222" s="73"/>
      <c r="H222" s="73"/>
    </row>
    <row r="223" spans="1:8">
      <c r="A223" s="46"/>
      <c r="B223" s="72"/>
      <c r="C223" s="73"/>
      <c r="D223" s="73"/>
      <c r="E223" s="73"/>
      <c r="F223" s="73"/>
      <c r="G223" s="73"/>
      <c r="H223" s="73"/>
    </row>
  </sheetData>
  <mergeCells count="6">
    <mergeCell ref="B6:H6"/>
    <mergeCell ref="B7:H7"/>
    <mergeCell ref="B8:H8"/>
    <mergeCell ref="B9:H9"/>
    <mergeCell ref="B10:H10"/>
    <mergeCell ref="B216:H216"/>
  </mergeCells>
  <printOptions horizontalCentered="1"/>
  <pageMargins left="0.59055118110236227" right="0.59055118110236227" top="0.55118110236220474" bottom="0.59055118110236227" header="0.19685039370078741" footer="0.15748031496062992"/>
  <pageSetup scale="68" fitToHeight="4" orientation="portrait" r:id="rId1"/>
  <headerFooter>
    <oddFooter>Página &amp;P</oddFooter>
  </headerFooter>
  <colBreaks count="1" manualBreakCount="1">
    <brk id="1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ADMTVA (a) LDF</vt:lpstr>
      <vt:lpstr>'ADMTVA (a) LDF'!Área_de_impresión</vt:lpstr>
      <vt:lpstr>'ADMTVA (a) LDF'!Títulos_a_imprimir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SEFIPLAN</dc:creator>
  <cp:lastModifiedBy>SEFIPLAN</cp:lastModifiedBy>
  <cp:lastPrinted>2018-10-11T19:12:53Z</cp:lastPrinted>
  <dcterms:created xsi:type="dcterms:W3CDTF">2018-10-11T19:03:36Z</dcterms:created>
  <dcterms:modified xsi:type="dcterms:W3CDTF">2018-10-11T19:12:59Z</dcterms:modified>
</cp:coreProperties>
</file>